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63" documentId="8_{D375CF56-28B0-42C9-871C-C4480273B12A}" xr6:coauthVersionLast="47" xr6:coauthVersionMax="47" xr10:uidLastSave="{F36EBD24-280E-4638-ABAC-2B1A3C7B7562}"/>
  <bookViews>
    <workbookView xWindow="-110" yWindow="-110" windowWidth="19420" windowHeight="10300" tabRatio="993" xr2:uid="{AC284D80-DBFD-412C-922E-70FDE04740B0}"/>
  </bookViews>
  <sheets>
    <sheet name="Overview" sheetId="1" r:id="rId1"/>
    <sheet name="Gary Crawford" sheetId="29" r:id="rId2"/>
    <sheet name="Robert Poirier" sheetId="33" r:id="rId3"/>
    <sheet name="Jon Reid" sheetId="34" r:id="rId4"/>
    <sheet name="Derek Vanstone" sheetId="35" r:id="rId5"/>
    <sheet name="Sheet1" sheetId="3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9" l="1"/>
  <c r="J7" i="29"/>
  <c r="N7" i="29" s="1"/>
  <c r="Q7" i="29" s="1"/>
  <c r="J6" i="29"/>
  <c r="Q8" i="35"/>
  <c r="P8" i="35"/>
  <c r="O8" i="35"/>
  <c r="N8" i="35"/>
  <c r="M8" i="35"/>
  <c r="L8" i="35"/>
  <c r="K8" i="35"/>
  <c r="J8" i="35"/>
  <c r="I8" i="35"/>
  <c r="J7" i="35"/>
  <c r="J6" i="35"/>
  <c r="Q8" i="34"/>
  <c r="P8" i="34"/>
  <c r="O8" i="34"/>
  <c r="N8" i="34"/>
  <c r="M8" i="34"/>
  <c r="L8" i="34"/>
  <c r="K8" i="34"/>
  <c r="I8" i="34"/>
  <c r="J8" i="34"/>
  <c r="J7" i="34"/>
  <c r="N7" i="34" s="1"/>
  <c r="Q7" i="34" s="1"/>
  <c r="J6" i="34"/>
  <c r="N6" i="34"/>
  <c r="Q6" i="34" s="1"/>
  <c r="N6" i="35"/>
  <c r="Q6" i="35" s="1"/>
  <c r="N7" i="35"/>
  <c r="N6" i="33"/>
  <c r="Q6" i="33" s="1"/>
  <c r="P9" i="29"/>
  <c r="O9" i="29"/>
  <c r="M9" i="29"/>
  <c r="L9" i="29"/>
  <c r="K9" i="29"/>
  <c r="J9" i="29"/>
  <c r="I9" i="29"/>
  <c r="N8" i="29"/>
  <c r="Q8" i="29" s="1"/>
  <c r="Q7" i="35" l="1"/>
  <c r="P7" i="33"/>
  <c r="O7" i="33"/>
  <c r="M7" i="33"/>
  <c r="L7" i="33"/>
  <c r="K7" i="33"/>
  <c r="J7" i="33"/>
  <c r="I7" i="33"/>
  <c r="Q7" i="33"/>
  <c r="N7" i="33"/>
  <c r="N6" i="29" l="1"/>
  <c r="Q6" i="29" l="1"/>
  <c r="Q9" i="29" s="1"/>
  <c r="N9" i="29"/>
</calcChain>
</file>

<file path=xl/sharedStrings.xml><?xml version="1.0" encoding="utf-8"?>
<sst xmlns="http://schemas.openxmlformats.org/spreadsheetml/2006/main" count="120" uniqueCount="27">
  <si>
    <t>Name</t>
  </si>
  <si>
    <t>Position</t>
  </si>
  <si>
    <t>Purpose</t>
  </si>
  <si>
    <t>Start Date</t>
  </si>
  <si>
    <t>End Date</t>
  </si>
  <si>
    <t>Destination</t>
  </si>
  <si>
    <t>Attendees</t>
  </si>
  <si>
    <t>Other Attendees</t>
  </si>
  <si>
    <t>Air Fare</t>
  </si>
  <si>
    <t>Other Transportation</t>
  </si>
  <si>
    <t>Accomodations</t>
  </si>
  <si>
    <t>Meals</t>
  </si>
  <si>
    <t>Incidentals</t>
  </si>
  <si>
    <t>SUBTOTAL</t>
  </si>
  <si>
    <t>Hospitality</t>
  </si>
  <si>
    <t>Other Expenses</t>
  </si>
  <si>
    <t>TOTAL</t>
  </si>
  <si>
    <t xml:space="preserve"> </t>
  </si>
  <si>
    <t>Meeting</t>
  </si>
  <si>
    <t>The Government of Ontario’s Travel, Meal and Hospitality Expenses Directive sets out the rules and principles for reimbursement of travel, meal and hospitality expenses to ensure fair and reasonable practices.  It provides a framework of accountability to guide the effective oversight of public resources to travel, meal and hospitality expenses.
Travel, meal and hospitality expenses incurred by certain individuals at all of Ontario Agencies must be publicly posted on their websites.  For the OCS, these individuals are the OCRC Chair, OCRC Board of Directors, OCS President and CEO and the OCS Senior Leadership Team who report into the President and CEO.
The information on this website will be updated quarterly.</t>
  </si>
  <si>
    <t>Ontario</t>
  </si>
  <si>
    <t>Board Member</t>
  </si>
  <si>
    <t>Gary Crawford</t>
  </si>
  <si>
    <t>Jon Reid</t>
  </si>
  <si>
    <t>Travel, Meal and Hospitality Expenses
Fiscal 2024-2025, Quarter Four</t>
  </si>
  <si>
    <t>Robert Poirier</t>
  </si>
  <si>
    <t>Derek Vanstone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</si>
</sst>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1">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79EE41C6-DE3B-406B-A1DF-90A9E9216810}"/>
    <cellStyle name="Accent 16" xfId="7" xr:uid="{5E43BD4E-550F-4E4D-99D3-31F7A7A7F2FE}"/>
    <cellStyle name="Accent 2 18" xfId="8" xr:uid="{95BCF9D7-9690-4965-BF16-7568DF69E62C}"/>
    <cellStyle name="Accent 3 19" xfId="9" xr:uid="{42D8D073-7FBF-4C0B-8278-8619415E0494}"/>
    <cellStyle name="Bad 13" xfId="10" xr:uid="{30EE5EDE-4CE6-49EB-94E5-33A0D7443733}"/>
    <cellStyle name="Comma" xfId="1" builtinId="3"/>
    <cellStyle name="Comma 2" xfId="3" xr:uid="{692C6188-C850-4CB0-9EF8-04F7A5E746DF}"/>
    <cellStyle name="Comma 3" xfId="5" xr:uid="{9A087697-0F0F-4348-88C8-5B02602355D5}"/>
    <cellStyle name="Error 15" xfId="11" xr:uid="{6D7CA450-7A63-4C0A-9443-55BA2A89DBCB}"/>
    <cellStyle name="Footnote 8" xfId="12" xr:uid="{F8609AB3-0AE2-4A30-B84F-9525C1D0D450}"/>
    <cellStyle name="Good 11" xfId="13" xr:uid="{A211348F-5432-4204-903E-23EC71E4867D}"/>
    <cellStyle name="Heading 1 4" xfId="14" xr:uid="{F06479F7-E083-4612-992F-BC4D507FEF2B}"/>
    <cellStyle name="Heading 2 5" xfId="15" xr:uid="{80D8415B-2476-4595-B05B-3D636A5876DB}"/>
    <cellStyle name="Heading 3 2" xfId="16" xr:uid="{B154403D-F982-4DEA-A9D6-1974588B76BC}"/>
    <cellStyle name="Hyperlink 9" xfId="17" xr:uid="{6F423EB0-BDD3-453E-B903-4780C1668A52}"/>
    <cellStyle name="Neutral 12" xfId="18" xr:uid="{F42C60FA-84F2-4424-9EF5-246F3562DBB8}"/>
    <cellStyle name="Normal" xfId="0" builtinId="0"/>
    <cellStyle name="Normal 2" xfId="2" xr:uid="{AA0A7156-026B-4F47-B852-E0C4BE915250}"/>
    <cellStyle name="Normal 3" xfId="4" xr:uid="{9FA35C25-D42A-4A26-A1CB-46E61A3B7B35}"/>
    <cellStyle name="Note 7" xfId="19" xr:uid="{960C0FEC-DA16-4FAA-8857-E91DB3426DFC}"/>
    <cellStyle name="Status 10" xfId="20" xr:uid="{298A96BF-E945-46EE-AFD0-536E282AE3BC}"/>
    <cellStyle name="Text 6" xfId="21" xr:uid="{7BB0BEBE-FC53-4DB0-A85C-E567056AD820}"/>
    <cellStyle name="Warning 14" xfId="22" xr:uid="{89DDE26C-469A-466B-92A7-DF79FC04A7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40410</xdr:colOff>
      <xdr:row>0</xdr:row>
      <xdr:rowOff>79664</xdr:rowOff>
    </xdr:from>
    <xdr:ext cx="1503795" cy="594265"/>
    <xdr:pic>
      <xdr:nvPicPr>
        <xdr:cNvPr id="3" name="Picture 2">
          <a:extLst>
            <a:ext uri="{FF2B5EF4-FFF2-40B4-BE49-F238E27FC236}">
              <a16:creationId xmlns:a16="http://schemas.microsoft.com/office/drawing/2014/main" id="{B873D448-FADC-A74C-95D0-618A8ED4E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510" y="79664"/>
          <a:ext cx="1503795" cy="5942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4265D2BB-F98C-4482-911B-51FDEF046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38100"/>
          <a:ext cx="1503795" cy="5942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25BEF8C9-64BD-4DBD-9848-C46435BCD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1C1659F0-77AA-4A27-9305-7B4A8848B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3" name="Picture 2">
          <a:extLst>
            <a:ext uri="{FF2B5EF4-FFF2-40B4-BE49-F238E27FC236}">
              <a16:creationId xmlns:a16="http://schemas.microsoft.com/office/drawing/2014/main" id="{CED54A0C-B90F-4993-B7FF-52B48B10C1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5FDF-6F66-4706-8C3C-504BF0710134}">
  <dimension ref="B1:W13"/>
  <sheetViews>
    <sheetView tabSelected="1" zoomScale="80" zoomScaleNormal="80" workbookViewId="0">
      <selection activeCell="B8" sqref="B8"/>
    </sheetView>
  </sheetViews>
  <sheetFormatPr defaultColWidth="8.81640625" defaultRowHeight="14.5" x14ac:dyDescent="0.35"/>
  <cols>
    <col min="1" max="1" width="5.36328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 customHeight="1" x14ac:dyDescent="0.35"/>
    <row r="5" spans="2:23" s="5" customFormat="1" ht="36" x14ac:dyDescent="0.35">
      <c r="B5" s="13" t="s">
        <v>24</v>
      </c>
      <c r="C5" s="12"/>
      <c r="D5" s="12"/>
      <c r="E5" s="12"/>
      <c r="F5" s="12"/>
      <c r="G5" s="12"/>
      <c r="H5" s="12"/>
      <c r="I5" s="12"/>
      <c r="J5" s="12"/>
      <c r="K5" s="12"/>
      <c r="L5" s="12"/>
      <c r="M5" s="12"/>
      <c r="N5" s="12"/>
      <c r="O5" s="12"/>
      <c r="P5" s="12"/>
      <c r="Q5" s="12"/>
      <c r="R5" s="12"/>
    </row>
    <row r="6" spans="2:23" ht="125.5" customHeight="1" x14ac:dyDescent="0.35">
      <c r="B6" s="16" t="s">
        <v>19</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PlGWc6Nw8p47L34RERabqa5Kf/asSwkYpmOydz+pdlo8ETqE5OkDy7dZwCuPM6bKOV4QTjRjIFjPHLcKbg3DoQ==" saltValue="qQUXsixylDsuJbtyw9jfTw=="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0B4F5-5D96-45CE-946C-938DC42D1AB9}">
  <dimension ref="A1:Q12"/>
  <sheetViews>
    <sheetView zoomScale="80" zoomScaleNormal="80" workbookViewId="0">
      <selection activeCell="A10" sqref="A10"/>
    </sheetView>
  </sheetViews>
  <sheetFormatPr defaultRowHeight="14.5" x14ac:dyDescent="0.35"/>
  <cols>
    <col min="1" max="1" width="26.54296875" customWidth="1"/>
    <col min="2" max="2" width="17.36328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24</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22</v>
      </c>
      <c r="B6" s="14" t="s">
        <v>21</v>
      </c>
      <c r="C6" s="9" t="s">
        <v>18</v>
      </c>
      <c r="D6" s="10">
        <v>45685</v>
      </c>
      <c r="E6" s="10">
        <v>45685</v>
      </c>
      <c r="F6" s="9" t="s">
        <v>20</v>
      </c>
      <c r="G6" s="9"/>
      <c r="H6" s="9"/>
      <c r="I6" s="9"/>
      <c r="J6" s="11">
        <f>22+120</f>
        <v>142</v>
      </c>
      <c r="K6" s="11">
        <v>256.10000000000002</v>
      </c>
      <c r="L6" s="11" t="s">
        <v>17</v>
      </c>
      <c r="N6" s="4">
        <f t="shared" ref="N6" si="0">SUM(I6:M6)</f>
        <v>398.1</v>
      </c>
      <c r="Q6" s="4">
        <f t="shared" ref="Q6" si="1">SUM(N6:P6)</f>
        <v>398.1</v>
      </c>
    </row>
    <row r="7" spans="1:17" x14ac:dyDescent="0.35">
      <c r="A7" s="9" t="s">
        <v>22</v>
      </c>
      <c r="B7" s="14" t="s">
        <v>21</v>
      </c>
      <c r="C7" s="9" t="s">
        <v>18</v>
      </c>
      <c r="D7" s="10">
        <v>45698</v>
      </c>
      <c r="E7" s="10">
        <v>45698</v>
      </c>
      <c r="F7" s="9" t="s">
        <v>20</v>
      </c>
      <c r="G7" s="9"/>
      <c r="H7" s="9"/>
      <c r="I7" s="9"/>
      <c r="J7" s="11">
        <f>44.07+127.6</f>
        <v>171.67</v>
      </c>
      <c r="K7" s="11">
        <v>228.21</v>
      </c>
      <c r="L7" s="11" t="s">
        <v>17</v>
      </c>
      <c r="N7" s="4">
        <f t="shared" ref="N7" si="2">SUM(I7:M7)</f>
        <v>399.88</v>
      </c>
      <c r="Q7" s="4">
        <f t="shared" ref="Q7" si="3">SUM(N7:P7)</f>
        <v>399.88</v>
      </c>
    </row>
    <row r="8" spans="1:17" x14ac:dyDescent="0.35">
      <c r="A8" s="9" t="s">
        <v>22</v>
      </c>
      <c r="B8" s="14" t="s">
        <v>21</v>
      </c>
      <c r="C8" s="9" t="s">
        <v>18</v>
      </c>
      <c r="D8" s="10">
        <v>45707</v>
      </c>
      <c r="E8" s="10">
        <v>45707</v>
      </c>
      <c r="F8" s="9" t="s">
        <v>20</v>
      </c>
      <c r="G8" s="9"/>
      <c r="H8" s="9"/>
      <c r="I8" s="9"/>
      <c r="J8" s="17">
        <f>21+120</f>
        <v>141</v>
      </c>
      <c r="K8" s="11" t="s">
        <v>17</v>
      </c>
      <c r="L8" s="11" t="s">
        <v>17</v>
      </c>
      <c r="N8" s="4">
        <f t="shared" ref="N8" si="4">SUM(I8:M8)</f>
        <v>141</v>
      </c>
      <c r="Q8" s="4">
        <f t="shared" ref="Q8" si="5">SUM(N8:P8)</f>
        <v>141</v>
      </c>
    </row>
    <row r="9" spans="1:17" ht="15" thickBot="1" x14ac:dyDescent="0.4">
      <c r="I9" s="8">
        <f>SUM(I6:I8)</f>
        <v>0</v>
      </c>
      <c r="J9" s="8">
        <f t="shared" ref="J9:Q9" si="6">SUM(J6:J8)</f>
        <v>454.66999999999996</v>
      </c>
      <c r="K9" s="8">
        <f t="shared" si="6"/>
        <v>484.31000000000006</v>
      </c>
      <c r="L9" s="8">
        <f t="shared" si="6"/>
        <v>0</v>
      </c>
      <c r="M9" s="8">
        <f t="shared" si="6"/>
        <v>0</v>
      </c>
      <c r="N9" s="8">
        <f t="shared" si="6"/>
        <v>938.98</v>
      </c>
      <c r="O9" s="8">
        <f t="shared" si="6"/>
        <v>0</v>
      </c>
      <c r="P9" s="8">
        <f t="shared" si="6"/>
        <v>0</v>
      </c>
      <c r="Q9" s="8">
        <f t="shared" si="6"/>
        <v>938.98</v>
      </c>
    </row>
    <row r="10" spans="1:17" ht="15" thickTop="1" x14ac:dyDescent="0.35">
      <c r="D10" s="15"/>
    </row>
    <row r="11" spans="1:17" x14ac:dyDescent="0.35">
      <c r="D11" s="15"/>
    </row>
    <row r="12" spans="1:17" x14ac:dyDescent="0.35">
      <c r="D12" s="15"/>
    </row>
  </sheetData>
  <sheetProtection algorithmName="SHA-512" hashValue="kN9m15eACwHn3U7X0SXYdEGq0LjclamsrbsYwrlsKsuL027v9Yumm4jNNDzlfu9MLr92ZxIY67RsK9Vv3XfPNQ==" saltValue="RQWLG7n5Mdir9JHT4sy5mA=="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3D667-1CBF-43B3-B2A6-6E3BD3E686ED}">
  <dimension ref="A1:Q10"/>
  <sheetViews>
    <sheetView zoomScale="80" zoomScaleNormal="80" workbookViewId="0">
      <selection activeCell="A8" sqref="A8"/>
    </sheetView>
  </sheetViews>
  <sheetFormatPr defaultRowHeight="14.5" x14ac:dyDescent="0.35"/>
  <cols>
    <col min="1" max="1" width="18.36328125" customWidth="1"/>
    <col min="2" max="2" width="32.26953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24</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25</v>
      </c>
      <c r="B6" s="14" t="s">
        <v>21</v>
      </c>
      <c r="C6" s="9" t="s">
        <v>18</v>
      </c>
      <c r="D6" s="10">
        <v>45685</v>
      </c>
      <c r="E6" s="10">
        <v>45685</v>
      </c>
      <c r="F6" s="9" t="s">
        <v>20</v>
      </c>
      <c r="G6" s="9"/>
      <c r="H6" s="9"/>
      <c r="I6" s="9"/>
      <c r="J6" s="17">
        <v>67.599999999999994</v>
      </c>
      <c r="K6" s="11" t="s">
        <v>17</v>
      </c>
      <c r="L6" s="11" t="s">
        <v>17</v>
      </c>
      <c r="N6" s="4">
        <f t="shared" ref="N6" si="0">SUM(I6:M6)</f>
        <v>67.599999999999994</v>
      </c>
      <c r="Q6" s="4">
        <f t="shared" ref="Q6" si="1">SUM(N6:P6)</f>
        <v>67.599999999999994</v>
      </c>
    </row>
    <row r="7" spans="1:17" ht="15" thickBot="1" x14ac:dyDescent="0.4">
      <c r="I7" s="18">
        <f t="shared" ref="I7:Q7" si="2">SUM(I6:I6)</f>
        <v>0</v>
      </c>
      <c r="J7" s="18">
        <f t="shared" si="2"/>
        <v>67.599999999999994</v>
      </c>
      <c r="K7" s="18">
        <f t="shared" si="2"/>
        <v>0</v>
      </c>
      <c r="L7" s="18">
        <f t="shared" si="2"/>
        <v>0</v>
      </c>
      <c r="M7" s="18">
        <f t="shared" si="2"/>
        <v>0</v>
      </c>
      <c r="N7" s="18">
        <f t="shared" si="2"/>
        <v>67.599999999999994</v>
      </c>
      <c r="O7" s="18">
        <f t="shared" si="2"/>
        <v>0</v>
      </c>
      <c r="P7" s="18">
        <f t="shared" si="2"/>
        <v>0</v>
      </c>
      <c r="Q7" s="18">
        <f t="shared" si="2"/>
        <v>67.599999999999994</v>
      </c>
    </row>
    <row r="8" spans="1:17" ht="15" thickTop="1" x14ac:dyDescent="0.35">
      <c r="D8" s="15"/>
    </row>
    <row r="9" spans="1:17" x14ac:dyDescent="0.35">
      <c r="D9" s="15"/>
    </row>
    <row r="10" spans="1:17" x14ac:dyDescent="0.35">
      <c r="D10" s="15"/>
    </row>
  </sheetData>
  <sheetProtection algorithmName="SHA-512" hashValue="Ux56cHjeFaqO5flRoMv0r5qUVBqJqELU/rM9e3fr8wMNzWXLbyz6+l/MvCyUfmaztXPYK6uIyTkzjnL85LX5+w==" saltValue="Uv97mqMeZqYOXudnmUK4QQ=="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843F5-419E-4ECE-9FCF-1D2F52D3E29F}">
  <dimension ref="A1:Q11"/>
  <sheetViews>
    <sheetView zoomScale="80" zoomScaleNormal="80" workbookViewId="0">
      <selection activeCell="A10" sqref="A10"/>
    </sheetView>
  </sheetViews>
  <sheetFormatPr defaultRowHeight="14.5" x14ac:dyDescent="0.35"/>
  <cols>
    <col min="1" max="1" width="18.81640625" customWidth="1"/>
    <col min="2" max="2" width="23.26953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24</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23</v>
      </c>
      <c r="B6" s="14" t="s">
        <v>21</v>
      </c>
      <c r="C6" s="9" t="s">
        <v>18</v>
      </c>
      <c r="D6" s="10">
        <v>45685</v>
      </c>
      <c r="E6" s="10">
        <v>45685</v>
      </c>
      <c r="F6" s="9" t="s">
        <v>20</v>
      </c>
      <c r="G6" s="9"/>
      <c r="H6" s="9"/>
      <c r="I6" s="9"/>
      <c r="J6" s="17">
        <f>28+19.44</f>
        <v>47.44</v>
      </c>
      <c r="K6" s="11" t="s">
        <v>17</v>
      </c>
      <c r="L6" s="11" t="s">
        <v>17</v>
      </c>
      <c r="N6" s="4">
        <f t="shared" ref="N6" si="0">SUM(I6:M6)</f>
        <v>47.44</v>
      </c>
      <c r="Q6" s="4">
        <f t="shared" ref="Q6" si="1">SUM(N6:P6)</f>
        <v>47.44</v>
      </c>
    </row>
    <row r="7" spans="1:17" x14ac:dyDescent="0.35">
      <c r="A7" s="9" t="s">
        <v>23</v>
      </c>
      <c r="B7" s="14" t="s">
        <v>21</v>
      </c>
      <c r="C7" s="9" t="s">
        <v>18</v>
      </c>
      <c r="D7" s="10">
        <v>45735</v>
      </c>
      <c r="E7" s="10">
        <v>45735</v>
      </c>
      <c r="F7" s="9" t="s">
        <v>20</v>
      </c>
      <c r="G7" s="9"/>
      <c r="H7" s="9"/>
      <c r="I7" s="9"/>
      <c r="J7" s="17">
        <f>16.76+32</f>
        <v>48.760000000000005</v>
      </c>
      <c r="K7" s="11" t="s">
        <v>17</v>
      </c>
      <c r="L7" s="11" t="s">
        <v>17</v>
      </c>
      <c r="N7" s="4">
        <f t="shared" ref="N7" si="2">SUM(I7:M7)</f>
        <v>48.760000000000005</v>
      </c>
      <c r="Q7" s="4">
        <f t="shared" ref="Q7" si="3">SUM(N7:P7)</f>
        <v>48.760000000000005</v>
      </c>
    </row>
    <row r="8" spans="1:17" ht="15" thickBot="1" x14ac:dyDescent="0.4">
      <c r="I8" s="18">
        <f>SUM(I6:I7)</f>
        <v>0</v>
      </c>
      <c r="J8" s="18">
        <f>SUM(J6:J7)</f>
        <v>96.2</v>
      </c>
      <c r="K8" s="18">
        <f t="shared" ref="K8:Q8" si="4">SUM(K6:K7)</f>
        <v>0</v>
      </c>
      <c r="L8" s="18">
        <f t="shared" si="4"/>
        <v>0</v>
      </c>
      <c r="M8" s="18">
        <f t="shared" si="4"/>
        <v>0</v>
      </c>
      <c r="N8" s="18">
        <f t="shared" si="4"/>
        <v>96.2</v>
      </c>
      <c r="O8" s="18">
        <f t="shared" si="4"/>
        <v>0</v>
      </c>
      <c r="P8" s="18">
        <f t="shared" si="4"/>
        <v>0</v>
      </c>
      <c r="Q8" s="18">
        <f t="shared" si="4"/>
        <v>96.2</v>
      </c>
    </row>
    <row r="9" spans="1:17" ht="15" thickTop="1" x14ac:dyDescent="0.35">
      <c r="D9" s="15"/>
    </row>
    <row r="10" spans="1:17" x14ac:dyDescent="0.35">
      <c r="D10" s="15"/>
    </row>
    <row r="11" spans="1:17" x14ac:dyDescent="0.35">
      <c r="D11" s="15"/>
    </row>
  </sheetData>
  <sheetProtection algorithmName="SHA-512" hashValue="zDN6TQTnYLyZPvaAfrmWLunFuM3IGhb+gtL3uYgniaD3jwozxJk0uoQA0zES7vx4S58TgpVpYPi6CPgavfbJmA==" saltValue="wDEXzGb/QrOM7ZgmL9AuDw==" spinCount="100000" sheet="1" objects="1" scenarios="1" selectLockedCells="1" selectUnlockedCells="1"/>
  <mergeCells count="1">
    <mergeCell ref="B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30778-F263-4D14-AAA6-99502EBA198B}">
  <dimension ref="A1:Q11"/>
  <sheetViews>
    <sheetView zoomScale="80" zoomScaleNormal="80" workbookViewId="0">
      <selection activeCell="A9" sqref="A9"/>
    </sheetView>
  </sheetViews>
  <sheetFormatPr defaultRowHeight="14.5" x14ac:dyDescent="0.35"/>
  <cols>
    <col min="1" max="1" width="18.81640625" customWidth="1"/>
    <col min="2" max="2" width="23.26953125" customWidth="1"/>
    <col min="3" max="3" width="10.36328125" bestFit="1" customWidth="1"/>
    <col min="4" max="4" width="11.453125" style="3" customWidth="1"/>
    <col min="5" max="5" width="12.81640625" style="3" customWidth="1"/>
    <col min="6" max="6" width="11.81640625" customWidth="1"/>
    <col min="7" max="7" width="12.36328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ht="14.5" customHeight="1" x14ac:dyDescent="0.35">
      <c r="A1" s="5"/>
      <c r="B1" s="19" t="s">
        <v>24</v>
      </c>
      <c r="C1" s="19"/>
      <c r="D1" s="19"/>
      <c r="E1" s="19"/>
      <c r="F1" s="5"/>
      <c r="G1" s="5"/>
      <c r="H1" s="5"/>
      <c r="I1" s="5"/>
      <c r="J1" s="5"/>
      <c r="K1" s="5"/>
      <c r="L1" s="5"/>
      <c r="M1" s="5"/>
      <c r="N1" s="5"/>
      <c r="O1" s="5"/>
      <c r="P1" s="5"/>
      <c r="Q1" s="5"/>
    </row>
    <row r="2" spans="1:17" ht="14.5" customHeight="1" x14ac:dyDescent="0.35">
      <c r="A2" s="5"/>
      <c r="B2" s="19"/>
      <c r="C2" s="19"/>
      <c r="D2" s="19"/>
      <c r="E2" s="19"/>
      <c r="F2" s="5"/>
      <c r="G2" s="5"/>
      <c r="H2" s="5"/>
      <c r="I2" s="5"/>
      <c r="J2" s="5"/>
      <c r="K2" s="5"/>
      <c r="L2" s="5"/>
      <c r="M2" s="5"/>
      <c r="N2" s="5"/>
      <c r="O2" s="5"/>
      <c r="P2" s="5"/>
      <c r="Q2" s="5"/>
    </row>
    <row r="3" spans="1:17" ht="14.5" customHeight="1" x14ac:dyDescent="0.35">
      <c r="A3" s="5"/>
      <c r="B3" s="19"/>
      <c r="C3" s="19"/>
      <c r="D3" s="19"/>
      <c r="E3" s="19"/>
      <c r="F3" s="5"/>
      <c r="G3" s="5"/>
      <c r="H3" s="5"/>
      <c r="I3" s="5"/>
      <c r="J3" s="5"/>
      <c r="K3" s="5"/>
      <c r="L3" s="5"/>
      <c r="M3" s="5"/>
      <c r="N3" s="5"/>
      <c r="O3" s="5"/>
      <c r="P3" s="5"/>
      <c r="Q3" s="5"/>
    </row>
    <row r="4" spans="1:17" ht="14.5" customHeight="1" x14ac:dyDescent="0.35">
      <c r="A4" s="5"/>
      <c r="B4" s="20"/>
      <c r="C4" s="20"/>
      <c r="D4" s="20"/>
      <c r="E4" s="20"/>
      <c r="F4" s="5"/>
      <c r="G4" s="5"/>
      <c r="H4" s="5"/>
      <c r="I4" s="5"/>
      <c r="J4" s="5"/>
      <c r="K4" s="5"/>
      <c r="L4" s="5"/>
      <c r="M4" s="5"/>
      <c r="N4" s="5"/>
      <c r="O4" s="5"/>
      <c r="P4" s="5"/>
      <c r="Q4" s="5"/>
    </row>
    <row r="5" spans="1:17" ht="29" x14ac:dyDescent="0.35">
      <c r="A5" s="6" t="s">
        <v>0</v>
      </c>
      <c r="B5" s="6" t="s">
        <v>1</v>
      </c>
      <c r="C5" s="6" t="s">
        <v>2</v>
      </c>
      <c r="D5" s="6" t="s">
        <v>3</v>
      </c>
      <c r="E5" s="6" t="s">
        <v>4</v>
      </c>
      <c r="F5" s="6" t="s">
        <v>5</v>
      </c>
      <c r="G5" s="6" t="s">
        <v>6</v>
      </c>
      <c r="H5" s="6" t="s">
        <v>7</v>
      </c>
      <c r="I5" s="7" t="s">
        <v>8</v>
      </c>
      <c r="J5" s="7" t="s">
        <v>9</v>
      </c>
      <c r="K5" s="7" t="s">
        <v>10</v>
      </c>
      <c r="L5" s="7" t="s">
        <v>11</v>
      </c>
      <c r="M5" s="7" t="s">
        <v>12</v>
      </c>
      <c r="N5" s="7" t="s">
        <v>13</v>
      </c>
      <c r="O5" s="7" t="s">
        <v>14</v>
      </c>
      <c r="P5" s="7" t="s">
        <v>15</v>
      </c>
      <c r="Q5" s="7" t="s">
        <v>16</v>
      </c>
    </row>
    <row r="6" spans="1:17" x14ac:dyDescent="0.35">
      <c r="A6" s="9" t="s">
        <v>26</v>
      </c>
      <c r="B6" s="14" t="s">
        <v>21</v>
      </c>
      <c r="C6" s="9" t="s">
        <v>18</v>
      </c>
      <c r="D6" s="10">
        <v>45616</v>
      </c>
      <c r="E6" s="10">
        <v>45616</v>
      </c>
      <c r="F6" s="9" t="s">
        <v>20</v>
      </c>
      <c r="G6" s="9"/>
      <c r="H6" s="9"/>
      <c r="I6" s="9"/>
      <c r="J6" s="17">
        <f>17.12+21</f>
        <v>38.120000000000005</v>
      </c>
      <c r="K6" s="11" t="s">
        <v>17</v>
      </c>
      <c r="L6" s="11" t="s">
        <v>17</v>
      </c>
      <c r="N6" s="4">
        <f t="shared" ref="N6" si="0">SUM(I6:M6)</f>
        <v>38.120000000000005</v>
      </c>
      <c r="Q6" s="4">
        <f t="shared" ref="Q6" si="1">SUM(N6:P6)</f>
        <v>38.120000000000005</v>
      </c>
    </row>
    <row r="7" spans="1:17" x14ac:dyDescent="0.35">
      <c r="A7" s="9" t="s">
        <v>26</v>
      </c>
      <c r="B7" s="14" t="s">
        <v>21</v>
      </c>
      <c r="C7" s="9" t="s">
        <v>18</v>
      </c>
      <c r="D7" s="10">
        <v>45685</v>
      </c>
      <c r="E7" s="10">
        <v>45685</v>
      </c>
      <c r="F7" s="9" t="s">
        <v>20</v>
      </c>
      <c r="G7" s="9"/>
      <c r="H7" s="9"/>
      <c r="I7" s="9"/>
      <c r="J7" s="17">
        <f>17.12+21</f>
        <v>38.120000000000005</v>
      </c>
      <c r="K7" s="11" t="s">
        <v>17</v>
      </c>
      <c r="L7" s="11" t="s">
        <v>17</v>
      </c>
      <c r="N7" s="4">
        <f t="shared" ref="N7" si="2">SUM(I7:M7)</f>
        <v>38.120000000000005</v>
      </c>
      <c r="Q7" s="4">
        <f t="shared" ref="Q7" si="3">SUM(N7:P7)</f>
        <v>38.120000000000005</v>
      </c>
    </row>
    <row r="8" spans="1:17" ht="15" thickBot="1" x14ac:dyDescent="0.4">
      <c r="I8" s="18">
        <f>SUM(I6:I7)</f>
        <v>0</v>
      </c>
      <c r="J8" s="18">
        <f t="shared" ref="J8:Q8" si="4">SUM(J6:J7)</f>
        <v>76.240000000000009</v>
      </c>
      <c r="K8" s="18">
        <f t="shared" si="4"/>
        <v>0</v>
      </c>
      <c r="L8" s="18">
        <f t="shared" si="4"/>
        <v>0</v>
      </c>
      <c r="M8" s="18">
        <f t="shared" si="4"/>
        <v>0</v>
      </c>
      <c r="N8" s="18">
        <f t="shared" si="4"/>
        <v>76.240000000000009</v>
      </c>
      <c r="O8" s="18">
        <f t="shared" si="4"/>
        <v>0</v>
      </c>
      <c r="P8" s="18">
        <f t="shared" si="4"/>
        <v>0</v>
      </c>
      <c r="Q8" s="18">
        <f t="shared" si="4"/>
        <v>76.240000000000009</v>
      </c>
    </row>
    <row r="9" spans="1:17" ht="15" thickTop="1" x14ac:dyDescent="0.35">
      <c r="D9" s="15"/>
    </row>
    <row r="10" spans="1:17" x14ac:dyDescent="0.35">
      <c r="D10" s="15"/>
    </row>
    <row r="11" spans="1:17" x14ac:dyDescent="0.35">
      <c r="D11" s="15"/>
    </row>
  </sheetData>
  <sheetProtection algorithmName="SHA-512" hashValue="vsHUAr5x8T8LkTYOpOO838u2gfkZPyF0tdm63mqxshmYwj0B1FUzXYDx7hpH2MRPvh9LUmQxrN5XzM72EpDOzQ==" saltValue="QqAtpl6xszpeKvvPiaawLQ==" spinCount="100000" sheet="1" objects="1" scenarios="1" selectLockedCells="1" selectUnlockedCells="1"/>
  <mergeCells count="1">
    <mergeCell ref="B1:E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1CCDF-7BEA-4459-BEB1-2D7B4D002602}">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arrativeEffectiveAsOf xmlns="261f2976-3b9f-4793-87f4-542afee965f3" xsi:nil="true"/>
    <Version_x0023_ xmlns="261f2976-3b9f-4793-87f4-542afee965f3" xsi:nil="true"/>
    <ApprovedbyFinanceKeyStakeholders xmlns="261f2976-3b9f-4793-87f4-542afee965f3">true</ApprovedbyFinanceKeyStakeholders>
    <ApprovalDate xmlns="261f2976-3b9f-4793-87f4-542afee965f3" xsi:nil="true"/>
    <ApprovedbyDirectorofFinance xmlns="261f2976-3b9f-4793-87f4-542afee965f3">true</ApprovedbyDirectorofFinance>
    <lcf76f155ced4ddcb4097134ff3c332f xmlns="261f2976-3b9f-4793-87f4-542afee965f3">
      <Terms xmlns="http://schemas.microsoft.com/office/infopath/2007/PartnerControls"/>
    </lcf76f155ced4ddcb4097134ff3c332f>
    <TaxCatchAll xmlns="3d0c9a16-e260-4e98-bc66-f5c8eee595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5" ma:contentTypeDescription="Create a new document." ma:contentTypeScope="" ma:versionID="a3336db10dbdd10d3315832bde300e94">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08a34a75deebf593fcab43dd417c2488"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ApprovedbyDirectorofFinance" minOccurs="0"/>
                <xsd:element ref="ns2:ApprovedbyFinanceKeyStakeholders" minOccurs="0"/>
                <xsd:element ref="ns2:NarrativeEffectiveAsOf" minOccurs="0"/>
                <xsd:element ref="ns2:ApprovalDate" minOccurs="0"/>
                <xsd:element ref="ns2:Version_x0023_"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ApprovedbyDirectorofFinance" ma:index="23" nillable="true" ma:displayName="Approved by Director of Finance" ma:default="1" ma:format="Dropdown" ma:internalName="ApprovedbyDirectorofFinance">
      <xsd:simpleType>
        <xsd:restriction base="dms:Boolean"/>
      </xsd:simpleType>
    </xsd:element>
    <xsd:element name="ApprovedbyFinanceKeyStakeholders" ma:index="24" nillable="true" ma:displayName="Approved by Finance Key Stakeholders" ma:default="1" ma:format="Dropdown" ma:internalName="ApprovedbyFinanceKeyStakeholders">
      <xsd:simpleType>
        <xsd:restriction base="dms:Boolean"/>
      </xsd:simpleType>
    </xsd:element>
    <xsd:element name="NarrativeEffectiveAsOf" ma:index="25" nillable="true" ma:displayName="Narrative Effective As Of" ma:format="DateOnly" ma:internalName="NarrativeEffectiveAsOf">
      <xsd:simpleType>
        <xsd:restriction base="dms:DateTime"/>
      </xsd:simpleType>
    </xsd:element>
    <xsd:element name="ApprovalDate" ma:index="26" nillable="true" ma:displayName="Approval Date" ma:format="DateOnly" ma:internalName="ApprovalDate">
      <xsd:simpleType>
        <xsd:restriction base="dms:DateTime"/>
      </xsd:simpleType>
    </xsd:element>
    <xsd:element name="Version_x0023_" ma:index="27" nillable="true" ma:displayName="Version #" ma:format="Dropdown" ma:internalName="Version_x0023_">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30C5414-A9BA-4339-A454-B1D6036438E9}">
  <ds:schemaRefs>
    <ds:schemaRef ds:uri="http://schemas.microsoft.com/sharepoint/v3/contenttype/forms"/>
  </ds:schemaRefs>
</ds:datastoreItem>
</file>

<file path=customXml/itemProps3.xml><?xml version="1.0" encoding="utf-8"?>
<ds:datastoreItem xmlns:ds="http://schemas.openxmlformats.org/officeDocument/2006/customXml" ds:itemID="{D1ECB698-078B-40F4-A361-9A314E649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Gary Crawford</vt:lpstr>
      <vt:lpstr>Robert Poirier</vt:lpstr>
      <vt:lpstr>Jon Reid</vt:lpstr>
      <vt:lpstr>Derek Vanstone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2025-04-29T14:33:14Z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ies>
</file>