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142" documentId="8_{98AFC441-4307-4607-9D44-EA491207A0E6}" xr6:coauthVersionLast="47" xr6:coauthVersionMax="47" xr10:uidLastSave="{B819FE73-8AF5-4D46-B1DE-C1B759C442DC}"/>
  <bookViews>
    <workbookView xWindow="-110" yWindow="-110" windowWidth="19420" windowHeight="10420" tabRatio="952" xr2:uid="{AC284D80-DBFD-412C-922E-70FDE04740B0}"/>
  </bookViews>
  <sheets>
    <sheet name="Overview" sheetId="1" r:id="rId1"/>
    <sheet name="Amanda Carr" sheetId="18" r:id="rId2"/>
    <sheet name="Alexandre Jalleau" sheetId="29" r:id="rId3"/>
    <sheet name="Cobi Lechem" sheetId="25" r:id="rId4"/>
    <sheet name="David Lobo" sheetId="24" r:id="rId5"/>
    <sheet name="Ian Menard" sheetId="30" r:id="rId6"/>
    <sheet name="Deborah Morshead" sheetId="26" r:id="rId7"/>
    <sheet name="Denny Palarchio" sheetId="28" r:id="rId8"/>
    <sheet name="Tanya Watkins" sheetId="23" r:id="rId9"/>
    <sheet name="Zeela Merchant" sheetId="27"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8" l="1"/>
  <c r="L6" i="28"/>
  <c r="J8" i="28"/>
  <c r="P8" i="28"/>
  <c r="O8" i="28"/>
  <c r="M8" i="28"/>
  <c r="K8" i="28"/>
  <c r="I8" i="28"/>
  <c r="P7" i="30"/>
  <c r="O7" i="30"/>
  <c r="M7" i="30"/>
  <c r="L7" i="30"/>
  <c r="K7" i="30"/>
  <c r="J7" i="30"/>
  <c r="I7" i="30"/>
  <c r="N6" i="30"/>
  <c r="Q6" i="30" s="1"/>
  <c r="Q7" i="30" s="1"/>
  <c r="P7" i="29"/>
  <c r="O7" i="29"/>
  <c r="M7" i="29"/>
  <c r="L7" i="29"/>
  <c r="K7" i="29"/>
  <c r="J7" i="29"/>
  <c r="I7" i="29"/>
  <c r="N6" i="29"/>
  <c r="Q6" i="29" s="1"/>
  <c r="Q7" i="29" s="1"/>
  <c r="N7" i="28"/>
  <c r="Q7" i="28" s="1"/>
  <c r="P7" i="27"/>
  <c r="O7" i="27"/>
  <c r="M7" i="27"/>
  <c r="L7" i="27"/>
  <c r="K7" i="27"/>
  <c r="J7" i="27"/>
  <c r="I7" i="27"/>
  <c r="N6" i="27"/>
  <c r="Q6" i="27" s="1"/>
  <c r="Q7" i="27" s="1"/>
  <c r="P7" i="26"/>
  <c r="O7" i="26"/>
  <c r="N7" i="26"/>
  <c r="M7" i="26"/>
  <c r="L7" i="26"/>
  <c r="K7" i="26"/>
  <c r="J7" i="26"/>
  <c r="I7" i="26"/>
  <c r="Q6" i="26"/>
  <c r="Q7" i="26" s="1"/>
  <c r="N6" i="26"/>
  <c r="P7" i="25"/>
  <c r="O7" i="25"/>
  <c r="M7" i="25"/>
  <c r="L7" i="25"/>
  <c r="K7" i="25"/>
  <c r="J7" i="25"/>
  <c r="I7" i="25"/>
  <c r="Q6" i="25"/>
  <c r="Q7" i="25" s="1"/>
  <c r="N6" i="25"/>
  <c r="N7" i="25" s="1"/>
  <c r="P7" i="24"/>
  <c r="O7" i="24"/>
  <c r="M7" i="24"/>
  <c r="L7" i="24"/>
  <c r="K7" i="24"/>
  <c r="I7" i="24"/>
  <c r="N6" i="24"/>
  <c r="Q6" i="24" s="1"/>
  <c r="Q6" i="23"/>
  <c r="Q8" i="23" s="1"/>
  <c r="N6" i="23"/>
  <c r="N8" i="23" s="1"/>
  <c r="P8" i="23"/>
  <c r="O8" i="23"/>
  <c r="M8" i="23"/>
  <c r="L8" i="23"/>
  <c r="K8" i="23"/>
  <c r="J8" i="23"/>
  <c r="I8" i="23"/>
  <c r="N7" i="18"/>
  <c r="Q7" i="18" s="1"/>
  <c r="Q8" i="18" s="1"/>
  <c r="P8" i="18"/>
  <c r="O8" i="18"/>
  <c r="M8" i="18"/>
  <c r="L8" i="18"/>
  <c r="K8" i="18"/>
  <c r="J8" i="18"/>
  <c r="I8" i="18"/>
  <c r="J6" i="18"/>
  <c r="N6" i="18" s="1"/>
  <c r="Q6" i="18" s="1"/>
  <c r="N7" i="23"/>
  <c r="N6" i="28" l="1"/>
  <c r="Q6" i="28" s="1"/>
  <c r="Q8" i="28" s="1"/>
  <c r="L8" i="28"/>
  <c r="N7" i="30"/>
  <c r="N7" i="29"/>
  <c r="N7" i="27"/>
  <c r="N7" i="24"/>
  <c r="Q7" i="24"/>
  <c r="J7" i="24"/>
  <c r="N8" i="18"/>
  <c r="Q7" i="23"/>
  <c r="N8" i="28" l="1"/>
</calcChain>
</file>

<file path=xl/sharedStrings.xml><?xml version="1.0" encoding="utf-8"?>
<sst xmlns="http://schemas.openxmlformats.org/spreadsheetml/2006/main" count="214" uniqueCount="42">
  <si>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</si>
  <si>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</si>
  <si>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</si>
  <si>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</si>
  <si>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</si>
  <si>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</si>
  <si>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</si>
  <si>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</si>
  <si>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</si>
  <si>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</si>
  <si>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</si>
  <si>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</si>
  <si>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</si>
  <si>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</si>
  <si>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</si>
  <si>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</si>
  <si>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</si>
  <si>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</si>
  <si>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Meeting</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</si>
  <si>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</si>
  <si>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Chief Customer Experience Officer</t>
  </si>
  <si>
    <t>David Lobo</t>
  </si>
  <si>
    <t>Ian Menard</t>
  </si>
  <si>
    <t>VP, Strategic Planning &amp; Transformation</t>
  </si>
  <si>
    <t>Ontario</t>
  </si>
  <si>
    <t>Travel, Meal and Hospitality Expenses, 
Fiscal 2023-2024, Quarter One</t>
  </si>
  <si>
    <t>Travel, Meal and Hospitality Expenses
Fiscal 2023-2024, Quarter One</t>
  </si>
  <si>
    <t>Tanya Watkins</t>
  </si>
  <si>
    <t>VP, Corporate Affairs, Social Responsibilty &amp; Strategic Engagement</t>
  </si>
  <si>
    <t>Amanda Carr</t>
  </si>
  <si>
    <t>Chief Information Officer</t>
  </si>
  <si>
    <t>President and CEO</t>
  </si>
  <si>
    <t>Cobi Lechem</t>
  </si>
  <si>
    <t>Chief of Staff</t>
  </si>
  <si>
    <t>Deborah Morshead</t>
  </si>
  <si>
    <t>Chief, Legal and Administrative Officer</t>
  </si>
  <si>
    <t>Zeela Merchant</t>
  </si>
  <si>
    <t>Chief Financial Officer</t>
  </si>
  <si>
    <t>Denny Palarchio</t>
  </si>
  <si>
    <t>Chief Operating Officer</t>
  </si>
  <si>
    <t>Alexandre Jalleau</t>
  </si>
  <si>
    <t>Nevada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</si>
</sst>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0">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164" fontId="2" fillId="0" borderId="0" xfId="3" applyNumberFormat="1" applyFont="1" applyFill="1" applyBorder="1" applyAlignment="1">
      <alignment horizontal="right" vertical="top" wrapText="1"/>
    </xf>
    <xf numFmtId="4" fontId="0" fillId="0" borderId="0" xfId="0" applyNumberFormat="1"/>
    <xf numFmtId="0" fontId="0" fillId="0" borderId="0" xfId="0" applyAlignment="1">
      <alignment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9ACCA2B7-A05C-418F-AB61-00B0D3C384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2823C3CC-6F5C-4222-B68C-BE67EC9506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A2C28EF7-B363-45DE-B11A-AACB1C141A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D565ED25-0A78-49F2-8230-2AF6FDF92A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76D76D2A-8E35-46F7-840E-92B025AA0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A8CD47F-95FF-415C-B845-DE2B5017DE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63FA5ABF-9D10-43E5-9DB0-ACCF232617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workbookViewId="0">
      <selection activeCell="B6" sqref="B6"/>
    </sheetView>
  </sheetViews>
  <sheetFormatPr defaultColWidth="8.81640625" defaultRowHeight="14.5" x14ac:dyDescent="0.35"/>
  <cols>
    <col min="1" max="1" width="5.36328125" customWidth="1"/>
    <col min="2" max="2" width="115.726562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2:23" s="5" customFormat="1" ht="15" customHeight="1" x14ac:dyDescent="0.35"/>
    <row r="2" spans="2:23" s="5" customFormat="1" ht="14.5" customHeight="1" x14ac:dyDescent="0.35"/>
    <row r="3" spans="2:23" s="5" customFormat="1" ht="14.5" customHeight="1" x14ac:dyDescent="0.35"/>
    <row r="4" spans="2:23" s="5" customFormat="1" ht="20" customHeight="1" x14ac:dyDescent="0.35"/>
    <row r="5" spans="2:23" s="5" customFormat="1" ht="36" x14ac:dyDescent="0.35">
      <c r="B5" s="13" t="s">
        <v>25</v>
      </c>
      <c r="C5" s="12"/>
      <c r="D5" s="12"/>
      <c r="E5" s="12"/>
      <c r="F5" s="12"/>
      <c r="G5" s="12"/>
      <c r="H5" s="12"/>
      <c r="I5" s="12"/>
      <c r="J5" s="12"/>
      <c r="K5" s="12"/>
      <c r="L5" s="12"/>
      <c r="M5" s="12"/>
      <c r="N5" s="12"/>
      <c r="O5" s="12"/>
      <c r="P5" s="12"/>
      <c r="Q5" s="12"/>
      <c r="R5" s="12"/>
    </row>
    <row r="6" spans="2:23" ht="211.5" customHeight="1" x14ac:dyDescent="0.35">
      <c r="B6" s="17" t="s">
        <v>19</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rS2a/0gLNd/+ovQCYD3/QsaXP732nToVWnhTxbZb+PIRCL1Ws8rtpCVYewpe0B1bGMUdolfZ+yFqgd+AOCIzDw==" saltValue="s3a2S8DxqzJh42tlC2/Qaw==" spinCount="100000" sheet="1" objects="1" scenarios="1"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6698-6F62-49FB-ADA2-B20E9F9C68B3}">
  <dimension ref="A1:Q10"/>
  <sheetViews>
    <sheetView workbookViewId="0">
      <selection activeCell="B7" sqref="B7"/>
    </sheetView>
  </sheetViews>
  <sheetFormatPr defaultRowHeight="14.5" x14ac:dyDescent="0.35"/>
  <cols>
    <col min="1" max="1" width="14.1796875" bestFit="1" customWidth="1"/>
    <col min="2" max="2" width="28.179687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36</v>
      </c>
      <c r="B6" s="14" t="s">
        <v>37</v>
      </c>
      <c r="C6" s="9" t="s">
        <v>18</v>
      </c>
      <c r="D6" s="10">
        <v>45034</v>
      </c>
      <c r="E6" s="10">
        <v>45035</v>
      </c>
      <c r="F6" s="9" t="s">
        <v>24</v>
      </c>
      <c r="G6" s="9"/>
      <c r="H6" s="9"/>
      <c r="I6" s="9"/>
      <c r="J6" s="11"/>
      <c r="K6" s="11">
        <v>215.44</v>
      </c>
      <c r="L6" s="11"/>
      <c r="N6" s="4">
        <f t="shared" ref="N6" si="0">SUM(I6:M6)</f>
        <v>215.44</v>
      </c>
      <c r="Q6" s="4">
        <f t="shared" ref="Q6" si="1">SUM(N6:P6)</f>
        <v>215.44</v>
      </c>
    </row>
    <row r="7" spans="1:17" ht="15" thickBot="1" x14ac:dyDescent="0.4">
      <c r="I7" s="8">
        <f t="shared" ref="I7:Q7" si="2">SUM(I6:I6)</f>
        <v>0</v>
      </c>
      <c r="J7" s="8">
        <f t="shared" si="2"/>
        <v>0</v>
      </c>
      <c r="K7" s="8">
        <f t="shared" si="2"/>
        <v>215.44</v>
      </c>
      <c r="L7" s="8">
        <f t="shared" si="2"/>
        <v>0</v>
      </c>
      <c r="M7" s="8">
        <f t="shared" si="2"/>
        <v>0</v>
      </c>
      <c r="N7" s="8">
        <f t="shared" si="2"/>
        <v>215.44</v>
      </c>
      <c r="O7" s="8">
        <f t="shared" si="2"/>
        <v>0</v>
      </c>
      <c r="P7" s="8">
        <f t="shared" si="2"/>
        <v>0</v>
      </c>
      <c r="Q7" s="8">
        <f t="shared" si="2"/>
        <v>215.44</v>
      </c>
    </row>
    <row r="8" spans="1:17" ht="15" thickTop="1" x14ac:dyDescent="0.35">
      <c r="D8" s="16"/>
    </row>
    <row r="9" spans="1:17" x14ac:dyDescent="0.35">
      <c r="D9" s="16"/>
    </row>
    <row r="10" spans="1:17" x14ac:dyDescent="0.35">
      <c r="D10" s="16"/>
    </row>
  </sheetData>
  <sheetProtection algorithmName="SHA-512" hashValue="9RKZgsovUdjT/uBXD0m/gd359LT8syKByQZiIN5LQrUHadYk4Y670mNfsq8ZsTxeHvavyT4RH2e8DTDZ6/+xRw==" saltValue="a8KF5caXgBxYXh5sMQfOGQ==" spinCount="100000" sheet="1" objects="1" scenarios="1" selectLockedCells="1" selectUnlockedCells="1"/>
  <mergeCells count="1">
    <mergeCell ref="B1:E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021D7-BA78-4D84-8124-59D3C0AA2D7A}">
  <dimension ref="A1:Q11"/>
  <sheetViews>
    <sheetView workbookViewId="0">
      <selection activeCell="A11" sqref="A11"/>
    </sheetView>
  </sheetViews>
  <sheetFormatPr defaultColWidth="8.6328125" defaultRowHeight="14.5" x14ac:dyDescent="0.35"/>
  <cols>
    <col min="1" max="1" width="13.26953125"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29</v>
      </c>
      <c r="B6" s="14" t="s">
        <v>30</v>
      </c>
      <c r="C6" s="9" t="s">
        <v>18</v>
      </c>
      <c r="D6" s="10">
        <v>45034</v>
      </c>
      <c r="E6" s="10">
        <v>45035</v>
      </c>
      <c r="F6" s="9" t="s">
        <v>24</v>
      </c>
      <c r="G6" s="9"/>
      <c r="H6" s="9"/>
      <c r="I6" s="9" t="s">
        <v>17</v>
      </c>
      <c r="J6" s="11">
        <f>20.8+20.8</f>
        <v>41.6</v>
      </c>
      <c r="K6" s="11"/>
      <c r="L6" s="11"/>
      <c r="N6" s="4">
        <f t="shared" ref="N6:N7" si="0">SUM(I6:M6)</f>
        <v>41.6</v>
      </c>
      <c r="Q6" s="4">
        <f t="shared" ref="Q6:Q7" si="1">SUM(N6:P6)</f>
        <v>41.6</v>
      </c>
    </row>
    <row r="7" spans="1:17" x14ac:dyDescent="0.35">
      <c r="A7" s="9" t="s">
        <v>29</v>
      </c>
      <c r="B7" s="14" t="s">
        <v>30</v>
      </c>
      <c r="C7" s="9" t="s">
        <v>18</v>
      </c>
      <c r="D7" s="10">
        <v>45034</v>
      </c>
      <c r="E7" s="10">
        <v>45035</v>
      </c>
      <c r="F7" s="9" t="s">
        <v>24</v>
      </c>
      <c r="G7" s="9"/>
      <c r="H7" s="9"/>
      <c r="I7" s="9"/>
      <c r="J7" s="11"/>
      <c r="K7" s="11">
        <v>215.44</v>
      </c>
      <c r="L7" s="11"/>
      <c r="N7" s="4">
        <f t="shared" si="0"/>
        <v>215.44</v>
      </c>
      <c r="Q7" s="4">
        <f t="shared" si="1"/>
        <v>215.44</v>
      </c>
    </row>
    <row r="8" spans="1:17" ht="15" thickBot="1" x14ac:dyDescent="0.4">
      <c r="I8" s="8">
        <f>SUM(I6:I7)</f>
        <v>0</v>
      </c>
      <c r="J8" s="8">
        <f t="shared" ref="J8:Q8" si="2">SUM(J6:J7)</f>
        <v>41.6</v>
      </c>
      <c r="K8" s="8">
        <f t="shared" si="2"/>
        <v>215.44</v>
      </c>
      <c r="L8" s="8">
        <f t="shared" si="2"/>
        <v>0</v>
      </c>
      <c r="M8" s="8">
        <f t="shared" si="2"/>
        <v>0</v>
      </c>
      <c r="N8" s="8">
        <f t="shared" si="2"/>
        <v>257.04000000000002</v>
      </c>
      <c r="O8" s="8">
        <f t="shared" si="2"/>
        <v>0</v>
      </c>
      <c r="P8" s="8">
        <f t="shared" si="2"/>
        <v>0</v>
      </c>
      <c r="Q8" s="8">
        <f t="shared" si="2"/>
        <v>257.04000000000002</v>
      </c>
    </row>
    <row r="9" spans="1:17" ht="15" thickTop="1" x14ac:dyDescent="0.35">
      <c r="D9" s="16"/>
    </row>
    <row r="10" spans="1:17" x14ac:dyDescent="0.35">
      <c r="D10" s="16"/>
    </row>
    <row r="11" spans="1:17" x14ac:dyDescent="0.35">
      <c r="D11" s="16"/>
    </row>
  </sheetData>
  <sheetProtection algorithmName="SHA-512" hashValue="MQt9c/4gcpLJhjiRiGJvRMSiMPbSnY3K9wgXTiFVxsoRnq9VQl+6MBrBNgP9ADR2gRWz315SvHRNJttKomjk4A==" saltValue="xDSWG2hTWFTO5Nvm1t+NjA=="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0"/>
  <sheetViews>
    <sheetView workbookViewId="0">
      <selection activeCell="B7" sqref="B7"/>
    </sheetView>
  </sheetViews>
  <sheetFormatPr defaultRowHeight="14.5" x14ac:dyDescent="0.35"/>
  <cols>
    <col min="1" max="1" width="16.08984375" bestFit="1"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40</v>
      </c>
      <c r="B6" s="14" t="s">
        <v>20</v>
      </c>
      <c r="C6" s="9" t="s">
        <v>18</v>
      </c>
      <c r="D6" s="10">
        <v>45034</v>
      </c>
      <c r="E6" s="10">
        <v>45035</v>
      </c>
      <c r="F6" s="9" t="s">
        <v>24</v>
      </c>
      <c r="G6" s="9"/>
      <c r="H6" s="9"/>
      <c r="I6" s="9"/>
      <c r="J6" s="11"/>
      <c r="K6" s="11">
        <v>215.44</v>
      </c>
      <c r="L6" s="11"/>
      <c r="N6" s="4">
        <f t="shared" ref="N6" si="0">SUM(I6:M6)</f>
        <v>215.44</v>
      </c>
      <c r="Q6" s="4">
        <f t="shared" ref="Q6" si="1">SUM(N6:P6)</f>
        <v>215.44</v>
      </c>
    </row>
    <row r="7" spans="1:17" ht="15" thickBot="1" x14ac:dyDescent="0.4">
      <c r="I7" s="8">
        <f t="shared" ref="I7:Q7" si="2">SUM(I6:I6)</f>
        <v>0</v>
      </c>
      <c r="J7" s="8">
        <f t="shared" si="2"/>
        <v>0</v>
      </c>
      <c r="K7" s="8">
        <f t="shared" si="2"/>
        <v>215.44</v>
      </c>
      <c r="L7" s="8">
        <f t="shared" si="2"/>
        <v>0</v>
      </c>
      <c r="M7" s="8">
        <f t="shared" si="2"/>
        <v>0</v>
      </c>
      <c r="N7" s="8">
        <f t="shared" si="2"/>
        <v>215.44</v>
      </c>
      <c r="O7" s="8">
        <f t="shared" si="2"/>
        <v>0</v>
      </c>
      <c r="P7" s="8">
        <f t="shared" si="2"/>
        <v>0</v>
      </c>
      <c r="Q7" s="8">
        <f t="shared" si="2"/>
        <v>215.44</v>
      </c>
    </row>
    <row r="8" spans="1:17" ht="15" thickTop="1" x14ac:dyDescent="0.35">
      <c r="D8" s="16"/>
    </row>
    <row r="9" spans="1:17" x14ac:dyDescent="0.35">
      <c r="D9" s="16"/>
    </row>
    <row r="10" spans="1:17" x14ac:dyDescent="0.35">
      <c r="D10" s="16"/>
    </row>
  </sheetData>
  <sheetProtection algorithmName="SHA-512" hashValue="Uye211Y+OZwPc058iljxQyyomD+wnS6oRYcSm2qmm7pKGdVpdHr/slyrGDr3KqptgDdcFK0smJHzJtf1I6o5iQ==" saltValue="64Kqzsv7PJcTH9wBmOygbg=="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87ED9-577E-4A73-9DD2-943B830130D0}">
  <dimension ref="A1:Q10"/>
  <sheetViews>
    <sheetView workbookViewId="0">
      <selection activeCell="B7" sqref="B7"/>
    </sheetView>
  </sheetViews>
  <sheetFormatPr defaultRowHeight="14.5" x14ac:dyDescent="0.35"/>
  <cols>
    <col min="1" max="1" width="13.26953125"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32</v>
      </c>
      <c r="B6" s="14" t="s">
        <v>33</v>
      </c>
      <c r="C6" s="9" t="s">
        <v>18</v>
      </c>
      <c r="D6" s="10">
        <v>45034</v>
      </c>
      <c r="E6" s="10">
        <v>45035</v>
      </c>
      <c r="F6" s="9" t="s">
        <v>24</v>
      </c>
      <c r="G6" s="9"/>
      <c r="H6" s="9"/>
      <c r="I6" s="9"/>
      <c r="J6" s="11"/>
      <c r="K6" s="11">
        <v>215.44</v>
      </c>
      <c r="L6" s="11"/>
      <c r="N6" s="4">
        <f t="shared" ref="N6" si="0">SUM(I6:M6)</f>
        <v>215.44</v>
      </c>
      <c r="Q6" s="4">
        <f t="shared" ref="Q6" si="1">SUM(N6:P6)</f>
        <v>215.44</v>
      </c>
    </row>
    <row r="7" spans="1:17" ht="15" thickBot="1" x14ac:dyDescent="0.4">
      <c r="I7" s="8">
        <f t="shared" ref="I7:Q7" si="2">SUM(I6:I6)</f>
        <v>0</v>
      </c>
      <c r="J7" s="8">
        <f t="shared" si="2"/>
        <v>0</v>
      </c>
      <c r="K7" s="8">
        <f t="shared" si="2"/>
        <v>215.44</v>
      </c>
      <c r="L7" s="8">
        <f t="shared" si="2"/>
        <v>0</v>
      </c>
      <c r="M7" s="8">
        <f t="shared" si="2"/>
        <v>0</v>
      </c>
      <c r="N7" s="8">
        <f t="shared" si="2"/>
        <v>215.44</v>
      </c>
      <c r="O7" s="8">
        <f t="shared" si="2"/>
        <v>0</v>
      </c>
      <c r="P7" s="8">
        <f t="shared" si="2"/>
        <v>0</v>
      </c>
      <c r="Q7" s="8">
        <f t="shared" si="2"/>
        <v>215.44</v>
      </c>
    </row>
    <row r="8" spans="1:17" ht="15" thickTop="1" x14ac:dyDescent="0.35">
      <c r="D8" s="16"/>
    </row>
    <row r="9" spans="1:17" x14ac:dyDescent="0.35">
      <c r="D9" s="16"/>
    </row>
    <row r="10" spans="1:17" x14ac:dyDescent="0.35">
      <c r="D10" s="16"/>
    </row>
  </sheetData>
  <sheetProtection algorithmName="SHA-512" hashValue="S8w0ty/wE4NZCpCzHX0iQHk2zTTjRLV7gIpHM7pEDs+V8Ys3gVqsfJ5EKwNeDXJ4U1BzdTstKNrHtrEGoJYI8w==" saltValue="BeuQjnX347UfY+jyjecQaQ==" spinCount="100000" sheet="1" objects="1" scenarios="1" selectLockedCells="1" selectUnlockedCells="1"/>
  <mergeCells count="1">
    <mergeCell ref="B1: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10"/>
  <sheetViews>
    <sheetView workbookViewId="0">
      <selection activeCell="B8" sqref="B8"/>
    </sheetView>
  </sheetViews>
  <sheetFormatPr defaultRowHeight="14.5" x14ac:dyDescent="0.35"/>
  <cols>
    <col min="1" max="1" width="13.26953125" customWidth="1"/>
    <col min="2" max="2" width="34.5429687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21</v>
      </c>
      <c r="B6" s="14" t="s">
        <v>31</v>
      </c>
      <c r="C6" s="9" t="s">
        <v>18</v>
      </c>
      <c r="D6" s="10">
        <v>45034</v>
      </c>
      <c r="E6" s="10">
        <v>45035</v>
      </c>
      <c r="F6" s="9" t="s">
        <v>24</v>
      </c>
      <c r="G6" s="9"/>
      <c r="H6" s="9"/>
      <c r="I6" s="9"/>
      <c r="J6" s="11"/>
      <c r="K6" s="11">
        <v>215.44</v>
      </c>
      <c r="L6" s="11"/>
      <c r="N6" s="4">
        <f t="shared" ref="N6" si="0">SUM(I6:M6)</f>
        <v>215.44</v>
      </c>
      <c r="Q6" s="4">
        <f t="shared" ref="Q6" si="1">SUM(N6:P6)</f>
        <v>215.44</v>
      </c>
    </row>
    <row r="7" spans="1:17" ht="15" thickBot="1" x14ac:dyDescent="0.4">
      <c r="I7" s="8">
        <f t="shared" ref="I7:Q7" si="2">SUM(I6:I6)</f>
        <v>0</v>
      </c>
      <c r="J7" s="8">
        <f t="shared" si="2"/>
        <v>0</v>
      </c>
      <c r="K7" s="8">
        <f t="shared" si="2"/>
        <v>215.44</v>
      </c>
      <c r="L7" s="8">
        <f t="shared" si="2"/>
        <v>0</v>
      </c>
      <c r="M7" s="8">
        <f t="shared" si="2"/>
        <v>0</v>
      </c>
      <c r="N7" s="8">
        <f t="shared" si="2"/>
        <v>215.44</v>
      </c>
      <c r="O7" s="8">
        <f t="shared" si="2"/>
        <v>0</v>
      </c>
      <c r="P7" s="8">
        <f t="shared" si="2"/>
        <v>0</v>
      </c>
      <c r="Q7" s="8">
        <f t="shared" si="2"/>
        <v>215.44</v>
      </c>
    </row>
    <row r="8" spans="1:17" ht="15" thickTop="1" x14ac:dyDescent="0.35">
      <c r="D8" s="16"/>
    </row>
    <row r="9" spans="1:17" x14ac:dyDescent="0.35">
      <c r="D9" s="16"/>
    </row>
    <row r="10" spans="1:17" x14ac:dyDescent="0.35">
      <c r="D10" s="16"/>
    </row>
  </sheetData>
  <sheetProtection algorithmName="SHA-512" hashValue="oeESbY6nWR+7TY6awfSEDskBRubD4SOwAiB22QN8bFuusoCjUaFuhaE4gMOplsE1ze3g6dBo9mdINkC63TQ0SA==" saltValue="fHBu0h+qrgdqO7zzYSvs5w==" spinCount="100000" sheet="1" objects="1" scenarios="1" selectLockedCells="1" selectUnlockedCells="1"/>
  <mergeCells count="1">
    <mergeCell ref="B1:E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DCE-B13A-44F4-B4AE-A94F881D783A}">
  <dimension ref="A1:Q10"/>
  <sheetViews>
    <sheetView topLeftCell="B1" workbookViewId="0">
      <selection activeCell="B15" sqref="B15"/>
    </sheetView>
  </sheetViews>
  <sheetFormatPr defaultRowHeight="14.5" x14ac:dyDescent="0.35"/>
  <cols>
    <col min="1" max="1" width="13.26953125"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22</v>
      </c>
      <c r="B6" s="14" t="s">
        <v>23</v>
      </c>
      <c r="C6" s="9" t="s">
        <v>18</v>
      </c>
      <c r="D6" s="10">
        <v>45034</v>
      </c>
      <c r="E6" s="10">
        <v>45035</v>
      </c>
      <c r="F6" s="9" t="s">
        <v>24</v>
      </c>
      <c r="G6" s="9"/>
      <c r="H6" s="9"/>
      <c r="I6" s="9"/>
      <c r="J6" s="11"/>
      <c r="K6" s="11">
        <v>215.44</v>
      </c>
      <c r="L6" s="11"/>
      <c r="N6" s="4">
        <f t="shared" ref="N6" si="0">SUM(I6:M6)</f>
        <v>215.44</v>
      </c>
      <c r="Q6" s="4">
        <f t="shared" ref="Q6" si="1">SUM(N6:P6)</f>
        <v>215.44</v>
      </c>
    </row>
    <row r="7" spans="1:17" ht="15" thickBot="1" x14ac:dyDescent="0.4">
      <c r="I7" s="8">
        <f t="shared" ref="I7:Q7" si="2">SUM(I6:I6)</f>
        <v>0</v>
      </c>
      <c r="J7" s="8">
        <f t="shared" si="2"/>
        <v>0</v>
      </c>
      <c r="K7" s="8">
        <f t="shared" si="2"/>
        <v>215.44</v>
      </c>
      <c r="L7" s="8">
        <f t="shared" si="2"/>
        <v>0</v>
      </c>
      <c r="M7" s="8">
        <f t="shared" si="2"/>
        <v>0</v>
      </c>
      <c r="N7" s="8">
        <f t="shared" si="2"/>
        <v>215.44</v>
      </c>
      <c r="O7" s="8">
        <f t="shared" si="2"/>
        <v>0</v>
      </c>
      <c r="P7" s="8">
        <f t="shared" si="2"/>
        <v>0</v>
      </c>
      <c r="Q7" s="8">
        <f t="shared" si="2"/>
        <v>215.44</v>
      </c>
    </row>
    <row r="8" spans="1:17" ht="15" thickTop="1" x14ac:dyDescent="0.35">
      <c r="D8" s="16"/>
    </row>
    <row r="9" spans="1:17" x14ac:dyDescent="0.35">
      <c r="D9" s="16"/>
    </row>
    <row r="10" spans="1:17" x14ac:dyDescent="0.35">
      <c r="D10" s="16"/>
    </row>
  </sheetData>
  <sheetProtection algorithmName="SHA-512" hashValue="TcFSkn8lrjDcFzl8tsg1ZsU8YxMvqEwXrass1PsFZMIBDW9thVrRK0QcEngJJkeEa1zB/0y0x4S4OJAsdjHF2A==" saltValue="QoGFeKG3YeieKMphsqWQjA==" spinCount="100000" sheet="1" objects="1" scenarios="1" selectLockedCells="1" selectUnlockedCells="1"/>
  <mergeCells count="1">
    <mergeCell ref="B1:E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5CC6-0C12-41B3-B15B-3AC4E121D796}">
  <dimension ref="A1:Q10"/>
  <sheetViews>
    <sheetView workbookViewId="0">
      <selection activeCell="B14" sqref="B14"/>
    </sheetView>
  </sheetViews>
  <sheetFormatPr defaultRowHeight="14.5" x14ac:dyDescent="0.35"/>
  <cols>
    <col min="1" max="1" width="17.26953125" bestFit="1" customWidth="1"/>
    <col min="2" max="2" width="34.72656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34</v>
      </c>
      <c r="B6" s="14" t="s">
        <v>35</v>
      </c>
      <c r="C6" s="9" t="s">
        <v>18</v>
      </c>
      <c r="D6" s="10">
        <v>45034</v>
      </c>
      <c r="E6" s="10">
        <v>45035</v>
      </c>
      <c r="F6" s="9" t="s">
        <v>24</v>
      </c>
      <c r="G6" s="9"/>
      <c r="H6" s="9"/>
      <c r="I6" s="9"/>
      <c r="J6" s="11"/>
      <c r="K6" s="11">
        <v>215.44</v>
      </c>
      <c r="L6" s="11"/>
      <c r="N6" s="4">
        <f t="shared" ref="N6" si="0">SUM(I6:M6)</f>
        <v>215.44</v>
      </c>
      <c r="Q6" s="4">
        <f t="shared" ref="Q6" si="1">SUM(N6:P6)</f>
        <v>215.44</v>
      </c>
    </row>
    <row r="7" spans="1:17" ht="15" thickBot="1" x14ac:dyDescent="0.4">
      <c r="I7" s="8">
        <f t="shared" ref="I7:Q7" si="2">SUM(I6:I6)</f>
        <v>0</v>
      </c>
      <c r="J7" s="8">
        <f t="shared" si="2"/>
        <v>0</v>
      </c>
      <c r="K7" s="8">
        <f t="shared" si="2"/>
        <v>215.44</v>
      </c>
      <c r="L7" s="8">
        <f t="shared" si="2"/>
        <v>0</v>
      </c>
      <c r="M7" s="8">
        <f t="shared" si="2"/>
        <v>0</v>
      </c>
      <c r="N7" s="8">
        <f t="shared" si="2"/>
        <v>215.44</v>
      </c>
      <c r="O7" s="8">
        <f t="shared" si="2"/>
        <v>0</v>
      </c>
      <c r="P7" s="8">
        <f t="shared" si="2"/>
        <v>0</v>
      </c>
      <c r="Q7" s="8">
        <f t="shared" si="2"/>
        <v>215.44</v>
      </c>
    </row>
    <row r="8" spans="1:17" ht="15" thickTop="1" x14ac:dyDescent="0.35">
      <c r="D8" s="16"/>
    </row>
    <row r="9" spans="1:17" x14ac:dyDescent="0.35">
      <c r="D9" s="16"/>
    </row>
    <row r="10" spans="1:17" x14ac:dyDescent="0.35">
      <c r="D10" s="16"/>
    </row>
  </sheetData>
  <sheetProtection algorithmName="SHA-512" hashValue="X5KSPmeOnrglKXzIGSojK9l8zVShfbPX6j2H8lNndvErXy1+OsMaDHhejc7odV2u9Y0dbZ6jan2leZVbMnkjDQ==" saltValue="lHBj8wNX3vEdulDuMF12xA==" spinCount="100000" sheet="1" objects="1" scenarios="1" selectLockedCells="1" selectUnlockedCells="1"/>
  <mergeCells count="1">
    <mergeCell ref="B1:E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A7FEE-86CE-47F5-86B4-288FA7E45C31}">
  <dimension ref="A1:Q11"/>
  <sheetViews>
    <sheetView workbookViewId="0">
      <selection activeCell="F7" sqref="F7"/>
    </sheetView>
  </sheetViews>
  <sheetFormatPr defaultRowHeight="14.5" x14ac:dyDescent="0.35"/>
  <cols>
    <col min="1" max="1" width="14.1796875" bestFit="1" customWidth="1"/>
    <col min="2" max="2" width="28.179687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38</v>
      </c>
      <c r="B6" s="14" t="s">
        <v>39</v>
      </c>
      <c r="C6" s="9" t="s">
        <v>18</v>
      </c>
      <c r="D6" s="10">
        <v>44881</v>
      </c>
      <c r="E6" s="10">
        <v>44883</v>
      </c>
      <c r="F6" s="9" t="s">
        <v>41</v>
      </c>
      <c r="G6" s="9"/>
      <c r="H6" s="9"/>
      <c r="I6" s="9"/>
      <c r="J6" s="11">
        <f>56.1+36.09+59.8</f>
        <v>151.99</v>
      </c>
      <c r="K6" s="11">
        <v>153.06</v>
      </c>
      <c r="L6" s="11">
        <f>23.05+22.8+79.4</f>
        <v>125.25</v>
      </c>
      <c r="N6" s="4">
        <f t="shared" ref="N6" si="0">SUM(I6:M6)</f>
        <v>430.3</v>
      </c>
      <c r="Q6" s="4">
        <f t="shared" ref="Q6" si="1">SUM(N6:P6)</f>
        <v>430.3</v>
      </c>
    </row>
    <row r="7" spans="1:17" x14ac:dyDescent="0.35">
      <c r="A7" s="9" t="s">
        <v>38</v>
      </c>
      <c r="B7" s="14" t="s">
        <v>39</v>
      </c>
      <c r="C7" s="9" t="s">
        <v>18</v>
      </c>
      <c r="D7" s="10">
        <v>45034</v>
      </c>
      <c r="E7" s="10">
        <v>45035</v>
      </c>
      <c r="F7" s="9" t="s">
        <v>24</v>
      </c>
      <c r="G7" s="9"/>
      <c r="H7" s="9"/>
      <c r="I7" s="9"/>
      <c r="J7" s="11"/>
      <c r="K7" s="11">
        <v>215.44</v>
      </c>
      <c r="L7" s="11"/>
      <c r="N7" s="4">
        <f t="shared" ref="N7" si="2">SUM(I7:M7)</f>
        <v>215.44</v>
      </c>
      <c r="Q7" s="4">
        <f t="shared" ref="Q7" si="3">SUM(N7:P7)</f>
        <v>215.44</v>
      </c>
    </row>
    <row r="8" spans="1:17" ht="15" thickBot="1" x14ac:dyDescent="0.4">
      <c r="I8" s="8">
        <f t="shared" ref="I8:Q8" si="4">SUM(I6:I7)</f>
        <v>0</v>
      </c>
      <c r="J8" s="8">
        <f t="shared" si="4"/>
        <v>151.99</v>
      </c>
      <c r="K8" s="8">
        <f t="shared" si="4"/>
        <v>368.5</v>
      </c>
      <c r="L8" s="8">
        <f t="shared" si="4"/>
        <v>125.25</v>
      </c>
      <c r="M8" s="8">
        <f t="shared" si="4"/>
        <v>0</v>
      </c>
      <c r="N8" s="8">
        <f t="shared" si="4"/>
        <v>645.74</v>
      </c>
      <c r="O8" s="8">
        <f t="shared" si="4"/>
        <v>0</v>
      </c>
      <c r="P8" s="8">
        <f t="shared" si="4"/>
        <v>0</v>
      </c>
      <c r="Q8" s="8">
        <f t="shared" si="4"/>
        <v>645.74</v>
      </c>
    </row>
    <row r="9" spans="1:17" ht="15" thickTop="1" x14ac:dyDescent="0.35">
      <c r="D9" s="16"/>
    </row>
    <row r="10" spans="1:17" x14ac:dyDescent="0.35">
      <c r="D10" s="16"/>
    </row>
    <row r="11" spans="1:17" x14ac:dyDescent="0.35">
      <c r="D11" s="16"/>
    </row>
  </sheetData>
  <sheetProtection algorithmName="SHA-512" hashValue="sETyqZ+e7BjtwqdyHBOXbZUjQINVuANgBXAws5t0RdIB2PRIgzwoU1I8z3oJKAAykm6/lGfJWg58X/uC5kgNNw==" saltValue="ZjiOct683QCLmJwA8PNupg==" spinCount="100000" sheet="1" objects="1" scenarios="1" selectLockedCells="1" selectUnlockedCells="1"/>
  <mergeCells count="1">
    <mergeCell ref="B1:E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BDE8-F0E1-4948-9AF1-A3E620FF174C}">
  <dimension ref="A1:Q11"/>
  <sheetViews>
    <sheetView workbookViewId="0">
      <selection activeCell="A11" sqref="A11"/>
    </sheetView>
  </sheetViews>
  <sheetFormatPr defaultRowHeight="14.5" x14ac:dyDescent="0.35"/>
  <cols>
    <col min="1" max="1" width="13.26953125" customWidth="1"/>
    <col min="2" max="2" width="58.453125" bestFit="1"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18" t="s">
        <v>26</v>
      </c>
      <c r="C1" s="18"/>
      <c r="D1" s="18"/>
      <c r="E1" s="18"/>
      <c r="F1" s="5"/>
      <c r="G1" s="5"/>
      <c r="H1" s="5"/>
      <c r="I1" s="5"/>
      <c r="J1" s="5"/>
      <c r="K1" s="5"/>
      <c r="L1" s="5"/>
      <c r="M1" s="5"/>
      <c r="N1" s="5"/>
      <c r="O1" s="5"/>
      <c r="P1" s="5"/>
      <c r="Q1" s="5"/>
    </row>
    <row r="2" spans="1:17" x14ac:dyDescent="0.35">
      <c r="A2" s="5"/>
      <c r="B2" s="18"/>
      <c r="C2" s="18"/>
      <c r="D2" s="18"/>
      <c r="E2" s="18"/>
      <c r="F2" s="5"/>
      <c r="G2" s="5"/>
      <c r="H2" s="5"/>
      <c r="I2" s="5"/>
      <c r="J2" s="5"/>
      <c r="K2" s="5"/>
      <c r="L2" s="5"/>
      <c r="M2" s="5"/>
      <c r="N2" s="5"/>
      <c r="O2" s="5"/>
      <c r="P2" s="5"/>
      <c r="Q2" s="5"/>
    </row>
    <row r="3" spans="1:17" x14ac:dyDescent="0.35">
      <c r="A3" s="5"/>
      <c r="B3" s="18"/>
      <c r="C3" s="18"/>
      <c r="D3" s="18"/>
      <c r="E3" s="18"/>
      <c r="F3" s="5"/>
      <c r="G3" s="5"/>
      <c r="H3" s="5"/>
      <c r="I3" s="5"/>
      <c r="J3" s="5"/>
      <c r="K3" s="5"/>
      <c r="L3" s="5"/>
      <c r="M3" s="5"/>
      <c r="N3" s="5"/>
      <c r="O3" s="5"/>
      <c r="P3" s="5"/>
      <c r="Q3" s="5"/>
    </row>
    <row r="4" spans="1:17" x14ac:dyDescent="0.35">
      <c r="A4" s="5"/>
      <c r="B4" s="19"/>
      <c r="C4" s="19"/>
      <c r="D4" s="19"/>
      <c r="E4" s="19"/>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27</v>
      </c>
      <c r="B6" s="14" t="s">
        <v>28</v>
      </c>
      <c r="C6" s="9" t="s">
        <v>18</v>
      </c>
      <c r="D6" s="10">
        <v>45034</v>
      </c>
      <c r="E6" s="10">
        <v>45035</v>
      </c>
      <c r="F6" s="9" t="s">
        <v>24</v>
      </c>
      <c r="G6" s="9"/>
      <c r="H6" s="9"/>
      <c r="I6" s="9"/>
      <c r="J6" s="11"/>
      <c r="K6" s="11">
        <v>215.44</v>
      </c>
      <c r="L6" s="15"/>
      <c r="M6" s="15"/>
      <c r="N6" s="4">
        <f t="shared" ref="N6:N7" si="0">SUM(I6:M6)</f>
        <v>215.44</v>
      </c>
      <c r="O6" s="15"/>
      <c r="P6" s="15"/>
      <c r="Q6" s="4">
        <f t="shared" ref="Q6:Q7" si="1">SUM(N6:P6)</f>
        <v>215.44</v>
      </c>
    </row>
    <row r="7" spans="1:17" x14ac:dyDescent="0.35">
      <c r="A7" s="9" t="s">
        <v>27</v>
      </c>
      <c r="B7" s="14" t="s">
        <v>28</v>
      </c>
      <c r="C7" s="9" t="s">
        <v>18</v>
      </c>
      <c r="D7" s="10">
        <v>45071</v>
      </c>
      <c r="E7" s="10">
        <v>45071</v>
      </c>
      <c r="F7" s="9" t="s">
        <v>24</v>
      </c>
      <c r="G7" s="9"/>
      <c r="H7" s="9" t="s">
        <v>17</v>
      </c>
      <c r="I7" s="16"/>
      <c r="J7" s="11">
        <v>127.2</v>
      </c>
      <c r="K7" s="11"/>
      <c r="L7" s="11"/>
      <c r="N7" s="4">
        <f t="shared" si="0"/>
        <v>127.2</v>
      </c>
      <c r="Q7" s="4">
        <f t="shared" si="1"/>
        <v>127.2</v>
      </c>
    </row>
    <row r="8" spans="1:17" ht="15" thickBot="1" x14ac:dyDescent="0.4">
      <c r="I8" s="8">
        <f>SUM(I6:I7)</f>
        <v>0</v>
      </c>
      <c r="J8" s="8">
        <f t="shared" ref="J8:Q8" si="2">SUM(J6:J7)</f>
        <v>127.2</v>
      </c>
      <c r="K8" s="8">
        <f t="shared" si="2"/>
        <v>215.44</v>
      </c>
      <c r="L8" s="8">
        <f t="shared" si="2"/>
        <v>0</v>
      </c>
      <c r="M8" s="8">
        <f t="shared" si="2"/>
        <v>0</v>
      </c>
      <c r="N8" s="8">
        <f t="shared" si="2"/>
        <v>342.64</v>
      </c>
      <c r="O8" s="8">
        <f t="shared" si="2"/>
        <v>0</v>
      </c>
      <c r="P8" s="8">
        <f t="shared" si="2"/>
        <v>0</v>
      </c>
      <c r="Q8" s="8">
        <f t="shared" si="2"/>
        <v>342.64</v>
      </c>
    </row>
    <row r="9" spans="1:17" ht="15" thickTop="1" x14ac:dyDescent="0.35">
      <c r="D9" s="16"/>
    </row>
    <row r="10" spans="1:17" x14ac:dyDescent="0.35">
      <c r="D10" s="16"/>
    </row>
    <row r="11" spans="1:17" x14ac:dyDescent="0.35">
      <c r="D11" s="16"/>
    </row>
  </sheetData>
  <sheetProtection algorithmName="SHA-512" hashValue="NOsfR9XrqMNt5QkZn+yTbhQluRLngtNouCWeG3x4RBUDUC5JrMaazp/NSrsr8aHWOD/kXp66oavgLZ8W3gjhQw==" saltValue="XfvkipMJDOV51uKcxqyPPg=="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3" ma:contentTypeDescription="Create a new document." ma:contentTypeScope="" ma:versionID="1a5e7e95e65680e482d4a309f6553f40">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7cb91252fdfc6e399f1e3f546430167e"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Props1.xml><?xml version="1.0" encoding="utf-8"?>
<ds:datastoreItem xmlns:ds="http://schemas.openxmlformats.org/officeDocument/2006/customXml" ds:itemID="{6D453C71-1C84-4480-A91B-B4501AC0F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3.xml><?xml version="1.0" encoding="utf-8"?>
<ds:datastoreItem xmlns:ds="http://schemas.openxmlformats.org/officeDocument/2006/customXml" ds:itemID="{281A568A-5D60-4AED-9966-EA1767D8AB81}">
  <ds:schemaRefs>
    <ds:schemaRef ds:uri="http://purl.org/dc/dcmitype/"/>
    <ds:schemaRef ds:uri="http://purl.org/dc/terms/"/>
    <ds:schemaRef ds:uri="http://schemas.openxmlformats.org/package/2006/metadata/core-properties"/>
    <ds:schemaRef ds:uri="261f2976-3b9f-4793-87f4-542afee965f3"/>
    <ds:schemaRef ds:uri="3d0c9a16-e260-4e98-bc66-f5c8eee595be"/>
    <ds:schemaRef ds:uri="http://schemas.microsoft.com/office/infopath/2007/PartnerControls"/>
    <ds:schemaRef ds:uri="http://schemas.microsoft.com/office/2006/documentManagement/types"/>
    <ds:schemaRef ds:uri="http://purl.org/dc/elements/1.1/"/>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Amanda Carr</vt:lpstr>
      <vt:lpstr>Alexandre Jalleau</vt:lpstr>
      <vt:lpstr>Cobi Lechem</vt:lpstr>
      <vt:lpstr>David Lobo</vt:lpstr>
      <vt:lpstr>Ian Menard</vt:lpstr>
      <vt:lpstr>Deborah Morshead</vt:lpstr>
      <vt:lpstr>Denny Palarchio</vt:lpstr>
      <vt:lpstr>Tanya Watkins</vt:lpstr>
      <vt:lpstr>Zeela Merchant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2023-08-09T15:33:38Z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