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7" documentId="8_{2D06F839-8F68-4F0D-90A3-281ADE989BE2}" xr6:coauthVersionLast="47" xr6:coauthVersionMax="47" xr10:uidLastSave="{61E1F0E0-6A60-4D5F-B865-5402997F2BF6}"/>
  <bookViews>
    <workbookView xWindow="-110" yWindow="-110" windowWidth="19420" windowHeight="10420" tabRatio="831" xr2:uid="{AC284D80-DBFD-412C-922E-70FDE04740B0}"/>
  </bookViews>
  <sheets>
    <sheet name="Overview" sheetId="1" r:id="rId1"/>
    <sheet name="Connie Dejak" sheetId="19" r:id="rId2"/>
    <sheet name="Janet Ihm" sheetId="18" r:id="rId3"/>
    <sheet name="David Lobo" sheetId="21" r:id="rId4"/>
    <sheet name="Ian Menard" sheetId="22" r:id="rId5"/>
    <sheet name="Denny Palarchio" sheetId="1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2" l="1"/>
  <c r="P7" i="22"/>
  <c r="O7" i="22"/>
  <c r="M7" i="22"/>
  <c r="L7" i="22"/>
  <c r="K7" i="22"/>
  <c r="J7" i="22"/>
  <c r="I7" i="22"/>
  <c r="N6" i="22"/>
  <c r="Q6" i="22" s="1"/>
  <c r="Q7" i="22" s="1"/>
  <c r="N6" i="21"/>
  <c r="Q6" i="21" s="1"/>
  <c r="K8" i="21"/>
  <c r="K9" i="21" s="1"/>
  <c r="P9" i="21"/>
  <c r="O9" i="21"/>
  <c r="M9" i="21"/>
  <c r="L9" i="21"/>
  <c r="I9" i="21"/>
  <c r="N7" i="21"/>
  <c r="Q7" i="21" s="1"/>
  <c r="Q9" i="18"/>
  <c r="P9" i="18"/>
  <c r="O9" i="18"/>
  <c r="N9" i="18"/>
  <c r="M9" i="18"/>
  <c r="L9" i="18"/>
  <c r="K9" i="18"/>
  <c r="J9" i="18"/>
  <c r="I9" i="18"/>
  <c r="N6" i="18"/>
  <c r="Q6" i="18" s="1"/>
  <c r="N8" i="18"/>
  <c r="Q8" i="18" s="1"/>
  <c r="J7" i="18"/>
  <c r="N7" i="22" l="1"/>
  <c r="N8" i="21"/>
  <c r="Q8" i="21" s="1"/>
  <c r="Q9" i="21" s="1"/>
  <c r="J9" i="21"/>
  <c r="P7" i="19"/>
  <c r="O7" i="19"/>
  <c r="M7" i="19"/>
  <c r="L7" i="19"/>
  <c r="K7" i="19"/>
  <c r="J7" i="19"/>
  <c r="N6" i="19"/>
  <c r="N9" i="21" l="1"/>
  <c r="N7" i="19"/>
  <c r="Q6" i="19"/>
  <c r="Q7" i="19" s="1"/>
  <c r="I7" i="19"/>
  <c r="P7" i="16"/>
  <c r="O7" i="16"/>
  <c r="M7" i="16"/>
  <c r="L7" i="16"/>
  <c r="K7" i="16"/>
  <c r="J7" i="16"/>
  <c r="I7" i="16"/>
  <c r="N6" i="16"/>
  <c r="Q6" i="16" s="1"/>
  <c r="N7" i="18" l="1"/>
  <c r="N7" i="16"/>
  <c r="Q7" i="16"/>
  <c r="Q7" i="18" l="1"/>
</calcChain>
</file>

<file path=xl/sharedStrings.xml><?xml version="1.0" encoding="utf-8"?>
<sst xmlns="http://schemas.openxmlformats.org/spreadsheetml/2006/main" count="141" uniqueCount="41">
  <si>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</si>
  <si>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</si>
  <si>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</si>
  <si>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</si>
  <si>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</si>
  <si>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</si>
  <si>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</si>
  <si>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</si>
  <si>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</si>
  <si>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</si>
  <si>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</si>
  <si>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</si>
  <si>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</si>
  <si>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</si>
  <si>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</si>
  <si>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</si>
  <si>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</si>
  <si>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</si>
  <si>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</si>
  <si>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</si>
  <si>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Denny Palacrchio</t>
  </si>
  <si>
    <t>Janet Ihm</t>
  </si>
  <si>
    <t>Store tours</t>
  </si>
  <si>
    <t>Nevada</t>
  </si>
  <si>
    <t>Conference</t>
  </si>
  <si>
    <t>California</t>
  </si>
  <si>
    <t xml:space="preserve">Chief Operating Officer </t>
  </si>
  <si>
    <t>VP, Channel Strategy and Digital Experience</t>
  </si>
  <si>
    <t>Travel, Meal and Hospitality Expenses, 
Fiscal 2022-2023, Quarter Four</t>
  </si>
  <si>
    <t>Travel, Meal and Hospitality Expenses
Fiscal 2022-2023, Quarter Four</t>
  </si>
  <si>
    <t>Connie Dejak</t>
  </si>
  <si>
    <t>Board Member</t>
  </si>
  <si>
    <t>Ottawa</t>
  </si>
  <si>
    <t>David Lobo</t>
  </si>
  <si>
    <t>President &amp; CEO</t>
  </si>
  <si>
    <t>North Bay</t>
  </si>
  <si>
    <t>Sudbury</t>
  </si>
  <si>
    <t>Ian Menard</t>
  </si>
  <si>
    <t>VP, Strategic Planning &amp; Transformation</t>
  </si>
  <si>
    <t>Meetings</t>
  </si>
  <si>
    <t>Ontario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</si>
</sst>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4">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0" fontId="2" fillId="0" borderId="0" xfId="0" applyFont="1" applyAlignment="1">
      <alignment horizontal="left" vertical="top" wrapText="1"/>
    </xf>
    <xf numFmtId="164" fontId="2" fillId="0" borderId="0" xfId="3" applyNumberFormat="1" applyFont="1" applyFill="1" applyBorder="1" applyAlignment="1">
      <alignment horizontal="right" vertical="top" wrapText="1"/>
    </xf>
    <xf numFmtId="4" fontId="0" fillId="0" borderId="0" xfId="0" applyNumberFormat="1"/>
    <xf numFmtId="164" fontId="22" fillId="0" borderId="0" xfId="3" applyNumberFormat="1" applyFont="1" applyFill="1" applyBorder="1" applyAlignment="1">
      <alignment horizontal="right" vertical="top" wrapText="1"/>
    </xf>
    <xf numFmtId="0" fontId="22" fillId="0" borderId="0" xfId="0" applyFont="1" applyAlignment="1">
      <alignment horizontal="left" vertical="top" wrapText="1"/>
    </xf>
    <xf numFmtId="0" fontId="0" fillId="0" borderId="0" xfId="0" applyAlignment="1">
      <alignment vertical="center" wrapText="1"/>
    </xf>
    <xf numFmtId="43" fontId="20" fillId="0" borderId="0" xfId="1" applyFont="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88900</xdr:colOff>
      <xdr:row>0</xdr:row>
      <xdr:rowOff>76200</xdr:rowOff>
    </xdr:from>
    <xdr:ext cx="1503795" cy="594265"/>
    <xdr:pic>
      <xdr:nvPicPr>
        <xdr:cNvPr id="2" name="Picture 1">
          <a:extLst>
            <a:ext uri="{FF2B5EF4-FFF2-40B4-BE49-F238E27FC236}">
              <a16:creationId xmlns:a16="http://schemas.microsoft.com/office/drawing/2014/main" id="{6986F42F-AAE7-49EB-B3A7-A8475ED0F6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762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2823C3CC-6F5C-4222-B68C-BE67EC9506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C045C146-01F0-4F22-8A3D-F19A4C6A3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76200</xdr:rowOff>
    </xdr:from>
    <xdr:ext cx="1503795" cy="594265"/>
    <xdr:pic>
      <xdr:nvPicPr>
        <xdr:cNvPr id="2" name="Picture 1">
          <a:extLst>
            <a:ext uri="{FF2B5EF4-FFF2-40B4-BE49-F238E27FC236}">
              <a16:creationId xmlns:a16="http://schemas.microsoft.com/office/drawing/2014/main" id="{818C904A-E960-4987-AEC3-EC7CF6090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1503795" cy="59426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76200</xdr:rowOff>
    </xdr:from>
    <xdr:ext cx="1503795" cy="594265"/>
    <xdr:pic>
      <xdr:nvPicPr>
        <xdr:cNvPr id="2" name="Picture 1">
          <a:extLst>
            <a:ext uri="{FF2B5EF4-FFF2-40B4-BE49-F238E27FC236}">
              <a16:creationId xmlns:a16="http://schemas.microsoft.com/office/drawing/2014/main" id="{CC9C4FB0-9364-418E-A465-805CEF7A93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7620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topLeftCell="A4" workbookViewId="0">
      <selection activeCell="B6" sqref="B6"/>
    </sheetView>
  </sheetViews>
  <sheetFormatPr defaultColWidth="8.81640625" defaultRowHeight="14.5" x14ac:dyDescent="0.35"/>
  <cols>
    <col min="1" max="1" width="5.36328125" customWidth="1"/>
    <col min="2" max="2" width="115.726562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 customHeight="1" x14ac:dyDescent="0.35"/>
    <row r="5" spans="2:23" s="5" customFormat="1" ht="36" x14ac:dyDescent="0.35">
      <c r="B5" s="13" t="s">
        <v>28</v>
      </c>
      <c r="C5" s="12"/>
      <c r="D5" s="12"/>
      <c r="E5" s="12"/>
      <c r="F5" s="12"/>
      <c r="G5" s="12"/>
      <c r="H5" s="12"/>
      <c r="I5" s="12"/>
      <c r="J5" s="12"/>
      <c r="K5" s="12"/>
      <c r="L5" s="12"/>
      <c r="M5" s="12"/>
      <c r="N5" s="12"/>
      <c r="O5" s="12"/>
      <c r="P5" s="12"/>
      <c r="Q5" s="12"/>
      <c r="R5" s="12"/>
    </row>
    <row r="6" spans="2:23" ht="211.5" customHeight="1" x14ac:dyDescent="0.35">
      <c r="B6" s="20" t="s">
        <v>19</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rhnh8SKX7G8iqx7LqXWSFUV5IpG0HvhmQTpvo5pusxlQLq2Vq+Njij67WqzWIwOi3a2X3URtksHcRWOc+jVhdg==" saltValue="i9LHtjz//hQ5BLgATxrK0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4932-429D-4ECA-A5DB-C2FF60B79FFF}">
  <dimension ref="A1:Q17"/>
  <sheetViews>
    <sheetView workbookViewId="0">
      <selection activeCell="F1" sqref="F1"/>
    </sheetView>
  </sheetViews>
  <sheetFormatPr defaultColWidth="8.6328125" defaultRowHeight="14.5" x14ac:dyDescent="0.35"/>
  <cols>
    <col min="1" max="1" width="16.36328125" customWidth="1"/>
    <col min="2" max="2" width="26.6328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8.4531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2" t="s">
        <v>29</v>
      </c>
      <c r="C1" s="22"/>
      <c r="D1" s="22"/>
      <c r="E1" s="22"/>
      <c r="F1" s="5"/>
      <c r="G1" s="5"/>
      <c r="H1" s="5"/>
      <c r="I1" s="5"/>
      <c r="J1" s="5"/>
      <c r="K1" s="5"/>
      <c r="L1" s="5"/>
      <c r="M1" s="5"/>
      <c r="N1" s="5"/>
      <c r="O1" s="5"/>
      <c r="P1" s="5"/>
      <c r="Q1" s="5"/>
    </row>
    <row r="2" spans="1:17" x14ac:dyDescent="0.35">
      <c r="A2" s="5"/>
      <c r="B2" s="22"/>
      <c r="C2" s="22"/>
      <c r="D2" s="22"/>
      <c r="E2" s="22"/>
      <c r="F2" s="5"/>
      <c r="G2" s="5"/>
      <c r="H2" s="5"/>
      <c r="I2" s="5"/>
      <c r="J2" s="5"/>
      <c r="K2" s="5"/>
      <c r="L2" s="5"/>
      <c r="M2" s="5"/>
      <c r="N2" s="5"/>
      <c r="O2" s="5"/>
      <c r="P2" s="5"/>
      <c r="Q2" s="5"/>
    </row>
    <row r="3" spans="1:17" x14ac:dyDescent="0.35">
      <c r="A3" s="5"/>
      <c r="B3" s="22"/>
      <c r="C3" s="22"/>
      <c r="D3" s="22"/>
      <c r="E3" s="22"/>
      <c r="F3" s="5"/>
      <c r="G3" s="5"/>
      <c r="H3" s="5"/>
      <c r="I3" s="5"/>
      <c r="J3" s="5"/>
      <c r="K3" s="5"/>
      <c r="L3" s="5"/>
      <c r="M3" s="5"/>
      <c r="N3" s="5"/>
      <c r="O3" s="5"/>
      <c r="P3" s="5"/>
      <c r="Q3" s="5"/>
    </row>
    <row r="4" spans="1:17" x14ac:dyDescent="0.35">
      <c r="A4" s="5"/>
      <c r="B4" s="23"/>
      <c r="C4" s="23"/>
      <c r="D4" s="23"/>
      <c r="E4" s="23"/>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30</v>
      </c>
      <c r="B6" s="14" t="s">
        <v>31</v>
      </c>
      <c r="C6" s="9" t="s">
        <v>18</v>
      </c>
      <c r="D6" s="10">
        <v>45006</v>
      </c>
      <c r="E6" s="10">
        <v>45006</v>
      </c>
      <c r="F6" s="9" t="s">
        <v>17</v>
      </c>
      <c r="G6" s="9"/>
      <c r="H6" s="9"/>
      <c r="I6" s="9" t="s">
        <v>17</v>
      </c>
      <c r="J6" s="11">
        <v>18</v>
      </c>
      <c r="K6" s="9"/>
      <c r="L6" s="11"/>
      <c r="N6" s="4">
        <f t="shared" ref="N6" si="0">SUM(I6:M6)</f>
        <v>18</v>
      </c>
      <c r="Q6" s="4">
        <f t="shared" ref="Q6" si="1">SUM(N6:P6)</f>
        <v>18</v>
      </c>
    </row>
    <row r="7" spans="1:17" ht="15" thickBot="1" x14ac:dyDescent="0.4">
      <c r="I7" s="8">
        <f t="shared" ref="I7:Q7" si="2">SUM(I6:I6)</f>
        <v>0</v>
      </c>
      <c r="J7" s="8">
        <f t="shared" si="2"/>
        <v>18</v>
      </c>
      <c r="K7" s="8">
        <f t="shared" si="2"/>
        <v>0</v>
      </c>
      <c r="L7" s="8">
        <f t="shared" si="2"/>
        <v>0</v>
      </c>
      <c r="M7" s="8">
        <f t="shared" si="2"/>
        <v>0</v>
      </c>
      <c r="N7" s="8">
        <f t="shared" si="2"/>
        <v>18</v>
      </c>
      <c r="O7" s="8">
        <f t="shared" si="2"/>
        <v>0</v>
      </c>
      <c r="P7" s="8">
        <f t="shared" si="2"/>
        <v>0</v>
      </c>
      <c r="Q7" s="8">
        <f t="shared" si="2"/>
        <v>18</v>
      </c>
    </row>
    <row r="8" spans="1:17" ht="15" thickTop="1" x14ac:dyDescent="0.35"/>
    <row r="17" spans="17:17" x14ac:dyDescent="0.35">
      <c r="Q17" s="4" t="s">
        <v>17</v>
      </c>
    </row>
  </sheetData>
  <sheetProtection algorithmName="SHA-512" hashValue="/WhKCwS8F/lQsDNsDUV34svUTNc1Xy4olFW2PN0tlhu4SJzp1amUtLZCHrJp0E/pmYm4ZKE/GWGS7rnSkM78Tg==" saltValue="p/MDuBES43O+dpcjRZ30mA=="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21D7-BA78-4D84-8124-59D3C0AA2D7A}">
  <dimension ref="A1:Q12"/>
  <sheetViews>
    <sheetView workbookViewId="0">
      <selection activeCell="F2" sqref="F2"/>
    </sheetView>
  </sheetViews>
  <sheetFormatPr defaultColWidth="8.6328125" defaultRowHeight="14.5" x14ac:dyDescent="0.35"/>
  <cols>
    <col min="1" max="1" width="13.26953125" customWidth="1"/>
    <col min="2" max="2" width="40.36328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2" t="s">
        <v>29</v>
      </c>
      <c r="C1" s="22"/>
      <c r="D1" s="22"/>
      <c r="E1" s="22"/>
      <c r="F1" s="5"/>
      <c r="G1" s="5"/>
      <c r="H1" s="5"/>
      <c r="I1" s="5"/>
      <c r="J1" s="5"/>
      <c r="K1" s="5"/>
      <c r="L1" s="5"/>
      <c r="M1" s="5"/>
      <c r="N1" s="5"/>
      <c r="O1" s="5"/>
      <c r="P1" s="5"/>
      <c r="Q1" s="5"/>
    </row>
    <row r="2" spans="1:17" x14ac:dyDescent="0.35">
      <c r="A2" s="5"/>
      <c r="B2" s="22"/>
      <c r="C2" s="22"/>
      <c r="D2" s="22"/>
      <c r="E2" s="22"/>
      <c r="F2" s="5"/>
      <c r="G2" s="5"/>
      <c r="H2" s="5"/>
      <c r="I2" s="5"/>
      <c r="J2" s="5"/>
      <c r="K2" s="5"/>
      <c r="L2" s="5"/>
      <c r="M2" s="5"/>
      <c r="N2" s="5"/>
      <c r="O2" s="5"/>
      <c r="P2" s="5"/>
      <c r="Q2" s="5"/>
    </row>
    <row r="3" spans="1:17" x14ac:dyDescent="0.35">
      <c r="A3" s="5"/>
      <c r="B3" s="22"/>
      <c r="C3" s="22"/>
      <c r="D3" s="22"/>
      <c r="E3" s="22"/>
      <c r="F3" s="5"/>
      <c r="G3" s="5"/>
      <c r="H3" s="5"/>
      <c r="I3" s="5"/>
      <c r="J3" s="5"/>
      <c r="K3" s="5"/>
      <c r="L3" s="5"/>
      <c r="M3" s="5"/>
      <c r="N3" s="5"/>
      <c r="O3" s="5"/>
      <c r="P3" s="5"/>
      <c r="Q3" s="5"/>
    </row>
    <row r="4" spans="1:17" x14ac:dyDescent="0.35">
      <c r="A4" s="5"/>
      <c r="B4" s="23"/>
      <c r="C4" s="23"/>
      <c r="D4" s="23"/>
      <c r="E4" s="23"/>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21</v>
      </c>
      <c r="B6" s="14" t="s">
        <v>27</v>
      </c>
      <c r="C6" s="9" t="s">
        <v>18</v>
      </c>
      <c r="D6" s="10">
        <v>44869</v>
      </c>
      <c r="E6" s="10">
        <v>44871</v>
      </c>
      <c r="F6" s="9" t="s">
        <v>25</v>
      </c>
      <c r="G6" s="9"/>
      <c r="H6" s="9"/>
      <c r="I6" s="9">
        <v>717.56</v>
      </c>
      <c r="J6" s="11"/>
      <c r="K6" s="11"/>
      <c r="L6" s="11"/>
      <c r="N6" s="4">
        <f t="shared" ref="N6" si="0">SUM(I6:M6)</f>
        <v>717.56</v>
      </c>
      <c r="Q6" s="4">
        <f t="shared" ref="Q6" si="1">SUM(N6:P6)</f>
        <v>717.56</v>
      </c>
    </row>
    <row r="7" spans="1:17" x14ac:dyDescent="0.35">
      <c r="A7" s="9" t="s">
        <v>21</v>
      </c>
      <c r="B7" s="14" t="s">
        <v>27</v>
      </c>
      <c r="C7" s="9" t="s">
        <v>24</v>
      </c>
      <c r="D7" s="10">
        <v>44880</v>
      </c>
      <c r="E7" s="10">
        <v>44883</v>
      </c>
      <c r="F7" s="9" t="s">
        <v>23</v>
      </c>
      <c r="G7" s="9"/>
      <c r="H7" s="9" t="s">
        <v>17</v>
      </c>
      <c r="I7" s="17"/>
      <c r="J7" s="11">
        <f>-1001.07+1099.42</f>
        <v>98.350000000000023</v>
      </c>
      <c r="K7" s="11">
        <v>613.02</v>
      </c>
      <c r="L7" s="11"/>
      <c r="N7" s="4">
        <f t="shared" ref="N7" si="2">SUM(I7:M7)</f>
        <v>711.37</v>
      </c>
      <c r="Q7" s="4">
        <f t="shared" ref="Q7" si="3">SUM(N7:P7)</f>
        <v>711.37</v>
      </c>
    </row>
    <row r="8" spans="1:17" x14ac:dyDescent="0.35">
      <c r="A8" s="9" t="s">
        <v>21</v>
      </c>
      <c r="B8" s="14" t="s">
        <v>27</v>
      </c>
      <c r="C8" s="9" t="s">
        <v>22</v>
      </c>
      <c r="D8" s="10">
        <v>44972</v>
      </c>
      <c r="E8" s="10">
        <v>44973</v>
      </c>
      <c r="F8" s="9" t="s">
        <v>32</v>
      </c>
      <c r="G8" s="9"/>
      <c r="H8" s="9" t="s">
        <v>17</v>
      </c>
      <c r="I8" s="17"/>
      <c r="J8" s="11"/>
      <c r="K8" s="11">
        <v>233.86</v>
      </c>
      <c r="L8" s="11"/>
      <c r="N8" s="4">
        <f t="shared" ref="N8" si="4">SUM(I8:M8)</f>
        <v>233.86</v>
      </c>
      <c r="Q8" s="4">
        <f t="shared" ref="Q8" si="5">SUM(N8:P8)</f>
        <v>233.86</v>
      </c>
    </row>
    <row r="9" spans="1:17" ht="15" thickBot="1" x14ac:dyDescent="0.4">
      <c r="I9" s="8">
        <f t="shared" ref="I9:Q9" si="6">SUM(I6:I8)</f>
        <v>717.56</v>
      </c>
      <c r="J9" s="8">
        <f t="shared" si="6"/>
        <v>98.350000000000023</v>
      </c>
      <c r="K9" s="8">
        <f t="shared" si="6"/>
        <v>846.88</v>
      </c>
      <c r="L9" s="8">
        <f t="shared" si="6"/>
        <v>0</v>
      </c>
      <c r="M9" s="8">
        <f t="shared" si="6"/>
        <v>0</v>
      </c>
      <c r="N9" s="8">
        <f t="shared" si="6"/>
        <v>1662.79</v>
      </c>
      <c r="O9" s="8">
        <f t="shared" si="6"/>
        <v>0</v>
      </c>
      <c r="P9" s="8">
        <f t="shared" si="6"/>
        <v>0</v>
      </c>
      <c r="Q9" s="8">
        <f t="shared" si="6"/>
        <v>1662.79</v>
      </c>
    </row>
    <row r="10" spans="1:17" ht="15" thickTop="1" x14ac:dyDescent="0.35">
      <c r="D10" s="17"/>
    </row>
    <row r="11" spans="1:17" x14ac:dyDescent="0.35">
      <c r="D11" s="17"/>
    </row>
    <row r="12" spans="1:17" x14ac:dyDescent="0.35">
      <c r="D12" s="17"/>
    </row>
  </sheetData>
  <sheetProtection algorithmName="SHA-512" hashValue="3A+aQ+vvRIoSIQifTeJaW6l/+yAFrZF/jt2ibANy9p+1m045sluTObl9fkEug1TIufhysU3bmxU7UJZLyvJ01w==" saltValue="6z8jdhclkpmavuYkpWexlw=="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BA4D-29A1-4699-AA45-8AA9BDD15D9B}">
  <dimension ref="A1:Q12"/>
  <sheetViews>
    <sheetView topLeftCell="G1" workbookViewId="0">
      <selection activeCell="N9" sqref="N9"/>
    </sheetView>
  </sheetViews>
  <sheetFormatPr defaultColWidth="8.6328125" defaultRowHeight="14.5" x14ac:dyDescent="0.35"/>
  <cols>
    <col min="1" max="1" width="13.26953125" customWidth="1"/>
    <col min="2" max="2" width="40.36328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2" t="s">
        <v>29</v>
      </c>
      <c r="C1" s="22"/>
      <c r="D1" s="22"/>
      <c r="E1" s="22"/>
      <c r="F1" s="5"/>
      <c r="G1" s="5"/>
      <c r="H1" s="5"/>
      <c r="I1" s="5"/>
      <c r="J1" s="5"/>
      <c r="K1" s="5"/>
      <c r="L1" s="5"/>
      <c r="M1" s="5"/>
      <c r="N1" s="5"/>
      <c r="O1" s="5"/>
      <c r="P1" s="5"/>
      <c r="Q1" s="5"/>
    </row>
    <row r="2" spans="1:17" x14ac:dyDescent="0.35">
      <c r="A2" s="5"/>
      <c r="B2" s="22"/>
      <c r="C2" s="22"/>
      <c r="D2" s="22"/>
      <c r="E2" s="22"/>
      <c r="F2" s="5"/>
      <c r="G2" s="5"/>
      <c r="H2" s="5"/>
      <c r="I2" s="5"/>
      <c r="J2" s="5"/>
      <c r="K2" s="5"/>
      <c r="L2" s="5"/>
      <c r="M2" s="5"/>
      <c r="N2" s="5"/>
      <c r="O2" s="5"/>
      <c r="P2" s="5"/>
      <c r="Q2" s="5"/>
    </row>
    <row r="3" spans="1:17" x14ac:dyDescent="0.35">
      <c r="A3" s="5"/>
      <c r="B3" s="22"/>
      <c r="C3" s="22"/>
      <c r="D3" s="22"/>
      <c r="E3" s="22"/>
      <c r="F3" s="5"/>
      <c r="G3" s="5"/>
      <c r="H3" s="5"/>
      <c r="I3" s="5"/>
      <c r="J3" s="5"/>
      <c r="K3" s="5"/>
      <c r="L3" s="5"/>
      <c r="M3" s="5"/>
      <c r="N3" s="5"/>
      <c r="O3" s="5"/>
      <c r="P3" s="5"/>
      <c r="Q3" s="5"/>
    </row>
    <row r="4" spans="1:17" x14ac:dyDescent="0.35">
      <c r="A4" s="5"/>
      <c r="B4" s="23"/>
      <c r="C4" s="23"/>
      <c r="D4" s="23"/>
      <c r="E4" s="23"/>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33</v>
      </c>
      <c r="B6" s="14" t="s">
        <v>34</v>
      </c>
      <c r="C6" s="9" t="s">
        <v>18</v>
      </c>
      <c r="D6" s="10">
        <v>44825</v>
      </c>
      <c r="E6" s="10">
        <v>44826</v>
      </c>
      <c r="F6" s="9" t="s">
        <v>36</v>
      </c>
      <c r="G6" s="9"/>
      <c r="H6" s="9"/>
      <c r="I6" s="9" t="s">
        <v>17</v>
      </c>
      <c r="J6" s="11"/>
      <c r="K6" s="11">
        <v>286.75</v>
      </c>
      <c r="L6" s="11"/>
      <c r="N6" s="4">
        <f t="shared" ref="N6" si="0">SUM(I6:M6)</f>
        <v>286.75</v>
      </c>
      <c r="Q6" s="4">
        <f t="shared" ref="Q6" si="1">SUM(N6:P6)</f>
        <v>286.75</v>
      </c>
    </row>
    <row r="7" spans="1:17" x14ac:dyDescent="0.35">
      <c r="A7" s="9" t="s">
        <v>33</v>
      </c>
      <c r="B7" s="14" t="s">
        <v>34</v>
      </c>
      <c r="C7" s="9" t="s">
        <v>18</v>
      </c>
      <c r="D7" s="10">
        <v>44826</v>
      </c>
      <c r="E7" s="10">
        <v>44827</v>
      </c>
      <c r="F7" s="9" t="s">
        <v>35</v>
      </c>
      <c r="G7" s="9"/>
      <c r="H7" s="9"/>
      <c r="I7" s="9" t="s">
        <v>17</v>
      </c>
      <c r="J7" s="11"/>
      <c r="K7" s="11">
        <v>211.54</v>
      </c>
      <c r="L7" s="11"/>
      <c r="N7" s="4">
        <f t="shared" ref="N7:N8" si="2">SUM(I7:M7)</f>
        <v>211.54</v>
      </c>
      <c r="Q7" s="4">
        <f t="shared" ref="Q7:Q8" si="3">SUM(N7:P7)</f>
        <v>211.54</v>
      </c>
    </row>
    <row r="8" spans="1:17" x14ac:dyDescent="0.35">
      <c r="A8" s="9" t="s">
        <v>33</v>
      </c>
      <c r="B8" s="14" t="s">
        <v>34</v>
      </c>
      <c r="C8" s="9" t="s">
        <v>24</v>
      </c>
      <c r="D8" s="10">
        <v>44880</v>
      </c>
      <c r="E8" s="10">
        <v>44883</v>
      </c>
      <c r="F8" s="9" t="s">
        <v>23</v>
      </c>
      <c r="G8" s="9"/>
      <c r="H8" s="9" t="s">
        <v>17</v>
      </c>
      <c r="I8" s="17">
        <v>707.89</v>
      </c>
      <c r="J8" s="11" t="s">
        <v>17</v>
      </c>
      <c r="K8" s="21">
        <f>2035.84-707.89</f>
        <v>1327.9499999999998</v>
      </c>
      <c r="L8" s="11"/>
      <c r="N8" s="4">
        <f t="shared" si="2"/>
        <v>2035.8399999999997</v>
      </c>
      <c r="Q8" s="4">
        <f t="shared" si="3"/>
        <v>2035.8399999999997</v>
      </c>
    </row>
    <row r="9" spans="1:17" ht="15" thickBot="1" x14ac:dyDescent="0.4">
      <c r="I9" s="8">
        <f t="shared" ref="I9:Q9" si="4">SUM(I7:I8)</f>
        <v>707.89</v>
      </c>
      <c r="J9" s="8">
        <f t="shared" si="4"/>
        <v>0</v>
      </c>
      <c r="K9" s="8">
        <f t="shared" si="4"/>
        <v>1539.4899999999998</v>
      </c>
      <c r="L9" s="8">
        <f t="shared" si="4"/>
        <v>0</v>
      </c>
      <c r="M9" s="8">
        <f t="shared" si="4"/>
        <v>0</v>
      </c>
      <c r="N9" s="8">
        <f t="shared" si="4"/>
        <v>2247.3799999999997</v>
      </c>
      <c r="O9" s="8">
        <f t="shared" si="4"/>
        <v>0</v>
      </c>
      <c r="P9" s="8">
        <f t="shared" si="4"/>
        <v>0</v>
      </c>
      <c r="Q9" s="8">
        <f t="shared" si="4"/>
        <v>2247.3799999999997</v>
      </c>
    </row>
    <row r="10" spans="1:17" ht="15" thickTop="1" x14ac:dyDescent="0.35">
      <c r="D10" s="17"/>
    </row>
    <row r="11" spans="1:17" x14ac:dyDescent="0.35">
      <c r="D11" s="17"/>
    </row>
    <row r="12" spans="1:17" x14ac:dyDescent="0.35">
      <c r="D12" s="17"/>
    </row>
  </sheetData>
  <sheetProtection algorithmName="SHA-512" hashValue="Eo5XNo9a+UYXCob6IYHjt6PwN7WCfYjy3+UHrCkd5v3sqetoinx2lClZnVBLJMXsxAjLlvPFvqmX8A9JTCV2VQ==" saltValue="GxPZxO2hwUC3RNwAF//rFw==" spinCount="100000" sheet="1" objects="1" scenarios="1" selectLockedCells="1" selectUnlockedCells="1"/>
  <mergeCells count="1">
    <mergeCell ref="B1: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5608-7A73-47C6-B884-A9951EED7530}">
  <dimension ref="A1:Q10"/>
  <sheetViews>
    <sheetView topLeftCell="C1" workbookViewId="0">
      <selection activeCell="J6" sqref="J6"/>
    </sheetView>
  </sheetViews>
  <sheetFormatPr defaultColWidth="8.6328125" defaultRowHeight="14.5" x14ac:dyDescent="0.35"/>
  <cols>
    <col min="1" max="1" width="14.36328125" customWidth="1"/>
    <col min="2" max="2" width="36.81640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8.4531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2" t="s">
        <v>29</v>
      </c>
      <c r="C1" s="22"/>
      <c r="D1" s="22"/>
      <c r="E1" s="22"/>
      <c r="F1" s="5"/>
      <c r="G1" s="5"/>
      <c r="H1" s="5"/>
      <c r="I1" s="5"/>
      <c r="J1" s="5"/>
      <c r="K1" s="5"/>
      <c r="L1" s="5"/>
      <c r="M1" s="5"/>
      <c r="N1" s="5"/>
      <c r="O1" s="5"/>
      <c r="P1" s="5"/>
      <c r="Q1" s="5"/>
    </row>
    <row r="2" spans="1:17" x14ac:dyDescent="0.35">
      <c r="A2" s="5"/>
      <c r="B2" s="22"/>
      <c r="C2" s="22"/>
      <c r="D2" s="22"/>
      <c r="E2" s="22"/>
      <c r="F2" s="5"/>
      <c r="G2" s="5"/>
      <c r="H2" s="5"/>
      <c r="I2" s="5"/>
      <c r="J2" s="5"/>
      <c r="K2" s="5"/>
      <c r="L2" s="5"/>
      <c r="M2" s="5"/>
      <c r="N2" s="5"/>
      <c r="O2" s="5"/>
      <c r="P2" s="5"/>
      <c r="Q2" s="5"/>
    </row>
    <row r="3" spans="1:17" x14ac:dyDescent="0.35">
      <c r="A3" s="5"/>
      <c r="B3" s="22"/>
      <c r="C3" s="22"/>
      <c r="D3" s="22"/>
      <c r="E3" s="22"/>
      <c r="F3" s="5"/>
      <c r="G3" s="5"/>
      <c r="H3" s="5"/>
      <c r="I3" s="5"/>
      <c r="J3" s="5"/>
      <c r="K3" s="5"/>
      <c r="L3" s="5"/>
      <c r="M3" s="5"/>
      <c r="N3" s="5"/>
      <c r="O3" s="5"/>
      <c r="P3" s="5"/>
      <c r="Q3" s="5"/>
    </row>
    <row r="4" spans="1:17" x14ac:dyDescent="0.35">
      <c r="A4" s="5"/>
      <c r="B4" s="23"/>
      <c r="C4" s="23"/>
      <c r="D4" s="23"/>
      <c r="E4" s="23"/>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37</v>
      </c>
      <c r="B6" s="14" t="s">
        <v>38</v>
      </c>
      <c r="C6" s="9" t="s">
        <v>39</v>
      </c>
      <c r="D6" s="10">
        <v>44927</v>
      </c>
      <c r="E6" s="10">
        <v>45016</v>
      </c>
      <c r="F6" s="19" t="s">
        <v>40</v>
      </c>
      <c r="G6" s="15"/>
      <c r="H6" s="15"/>
      <c r="I6" s="16" t="s">
        <v>17</v>
      </c>
      <c r="J6" s="16">
        <f>24+13.28+25.76</f>
        <v>63.040000000000006</v>
      </c>
      <c r="K6" s="18" t="s">
        <v>17</v>
      </c>
      <c r="L6" s="16"/>
      <c r="M6" s="16"/>
      <c r="N6" s="4">
        <f t="shared" ref="N6" si="0">SUM(I6:M6)</f>
        <v>63.040000000000006</v>
      </c>
      <c r="O6" s="16"/>
      <c r="P6" s="16"/>
      <c r="Q6" s="4">
        <f t="shared" ref="Q6" si="1">SUM(N6:P6)</f>
        <v>63.040000000000006</v>
      </c>
    </row>
    <row r="7" spans="1:17" ht="15" thickBot="1" x14ac:dyDescent="0.4">
      <c r="I7" s="8">
        <f t="shared" ref="I7:Q7" si="2">SUM(I6:I6)</f>
        <v>0</v>
      </c>
      <c r="J7" s="8">
        <f t="shared" si="2"/>
        <v>63.040000000000006</v>
      </c>
      <c r="K7" s="8">
        <f t="shared" si="2"/>
        <v>0</v>
      </c>
      <c r="L7" s="8">
        <f t="shared" si="2"/>
        <v>0</v>
      </c>
      <c r="M7" s="8">
        <f t="shared" si="2"/>
        <v>0</v>
      </c>
      <c r="N7" s="8">
        <f t="shared" si="2"/>
        <v>63.040000000000006</v>
      </c>
      <c r="O7" s="8">
        <f t="shared" si="2"/>
        <v>0</v>
      </c>
      <c r="P7" s="8">
        <f t="shared" si="2"/>
        <v>0</v>
      </c>
      <c r="Q7" s="8">
        <f t="shared" si="2"/>
        <v>63.040000000000006</v>
      </c>
    </row>
    <row r="8" spans="1:17" ht="15" thickTop="1" x14ac:dyDescent="0.35">
      <c r="D8" s="17"/>
    </row>
    <row r="9" spans="1:17" x14ac:dyDescent="0.35">
      <c r="D9" s="17"/>
    </row>
    <row r="10" spans="1:17" x14ac:dyDescent="0.35">
      <c r="D10" s="17"/>
    </row>
  </sheetData>
  <sheetProtection algorithmName="SHA-512" hashValue="TYuRgAx0FJiGJAv2bsDERihQCmUCXb5PjSH0pDh01PIpLkcLOwSfjJXSslzrFuSytOgIjEQpmdH+PpCzh2aKXQ==" saltValue="iY6dlRyaXfIQUrE1nIS1hg==" spinCount="100000" sheet="1" objects="1" scenarios="1" selectLockedCells="1" selectUnlockedCells="1"/>
  <mergeCells count="1">
    <mergeCell ref="B1: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AE37-C5A2-464D-B786-07049047850E}">
  <dimension ref="A1:Q17"/>
  <sheetViews>
    <sheetView workbookViewId="0">
      <selection activeCell="B1" sqref="B1:E4"/>
    </sheetView>
  </sheetViews>
  <sheetFormatPr defaultColWidth="8.6328125" defaultRowHeight="14.5" x14ac:dyDescent="0.35"/>
  <cols>
    <col min="1" max="1" width="16.36328125" customWidth="1"/>
    <col min="2" max="2" width="26.6328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8.4531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2" t="s">
        <v>29</v>
      </c>
      <c r="C1" s="22"/>
      <c r="D1" s="22"/>
      <c r="E1" s="22"/>
      <c r="F1" s="5"/>
      <c r="G1" s="5"/>
      <c r="H1" s="5"/>
      <c r="I1" s="5"/>
      <c r="J1" s="5"/>
      <c r="K1" s="5"/>
      <c r="L1" s="5"/>
      <c r="M1" s="5"/>
      <c r="N1" s="5"/>
      <c r="O1" s="5"/>
      <c r="P1" s="5"/>
      <c r="Q1" s="5"/>
    </row>
    <row r="2" spans="1:17" x14ac:dyDescent="0.35">
      <c r="A2" s="5"/>
      <c r="B2" s="22"/>
      <c r="C2" s="22"/>
      <c r="D2" s="22"/>
      <c r="E2" s="22"/>
      <c r="F2" s="5"/>
      <c r="G2" s="5"/>
      <c r="H2" s="5"/>
      <c r="I2" s="5"/>
      <c r="J2" s="5"/>
      <c r="K2" s="5"/>
      <c r="L2" s="5"/>
      <c r="M2" s="5"/>
      <c r="N2" s="5"/>
      <c r="O2" s="5"/>
      <c r="P2" s="5"/>
      <c r="Q2" s="5"/>
    </row>
    <row r="3" spans="1:17" x14ac:dyDescent="0.35">
      <c r="A3" s="5"/>
      <c r="B3" s="22"/>
      <c r="C3" s="22"/>
      <c r="D3" s="22"/>
      <c r="E3" s="22"/>
      <c r="F3" s="5"/>
      <c r="G3" s="5"/>
      <c r="H3" s="5"/>
      <c r="I3" s="5"/>
      <c r="J3" s="5"/>
      <c r="K3" s="5"/>
      <c r="L3" s="5"/>
      <c r="M3" s="5"/>
      <c r="N3" s="5"/>
      <c r="O3" s="5"/>
      <c r="P3" s="5"/>
      <c r="Q3" s="5"/>
    </row>
    <row r="4" spans="1:17" x14ac:dyDescent="0.35">
      <c r="A4" s="5"/>
      <c r="B4" s="23"/>
      <c r="C4" s="23"/>
      <c r="D4" s="23"/>
      <c r="E4" s="23"/>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20</v>
      </c>
      <c r="B6" s="14" t="s">
        <v>26</v>
      </c>
      <c r="C6" s="9" t="s">
        <v>24</v>
      </c>
      <c r="D6" s="10">
        <v>44880</v>
      </c>
      <c r="E6" s="10">
        <v>44883</v>
      </c>
      <c r="F6" s="9" t="s">
        <v>23</v>
      </c>
      <c r="G6" s="9"/>
      <c r="H6" s="9"/>
      <c r="I6" s="9" t="s">
        <v>17</v>
      </c>
      <c r="J6" s="11" t="s">
        <v>17</v>
      </c>
      <c r="K6" s="9">
        <v>756.47</v>
      </c>
      <c r="L6" s="11"/>
      <c r="N6" s="4">
        <f t="shared" ref="N6" si="0">SUM(I6:M6)</f>
        <v>756.47</v>
      </c>
      <c r="Q6" s="4">
        <f t="shared" ref="Q6" si="1">SUM(N6:P6)</f>
        <v>756.47</v>
      </c>
    </row>
    <row r="7" spans="1:17" ht="15" thickBot="1" x14ac:dyDescent="0.4">
      <c r="I7" s="8">
        <f t="shared" ref="I7:Q7" si="2">SUM(I6:I6)</f>
        <v>0</v>
      </c>
      <c r="J7" s="8">
        <f t="shared" si="2"/>
        <v>0</v>
      </c>
      <c r="K7" s="8">
        <f t="shared" si="2"/>
        <v>756.47</v>
      </c>
      <c r="L7" s="8">
        <f t="shared" si="2"/>
        <v>0</v>
      </c>
      <c r="M7" s="8">
        <f t="shared" si="2"/>
        <v>0</v>
      </c>
      <c r="N7" s="8">
        <f t="shared" si="2"/>
        <v>756.47</v>
      </c>
      <c r="O7" s="8">
        <f t="shared" si="2"/>
        <v>0</v>
      </c>
      <c r="P7" s="8">
        <f t="shared" si="2"/>
        <v>0</v>
      </c>
      <c r="Q7" s="8">
        <f t="shared" si="2"/>
        <v>756.47</v>
      </c>
    </row>
    <row r="8" spans="1:17" ht="15" thickTop="1" x14ac:dyDescent="0.35"/>
    <row r="17" spans="17:17" x14ac:dyDescent="0.35">
      <c r="Q17" s="4" t="s">
        <v>17</v>
      </c>
    </row>
  </sheetData>
  <sheetProtection algorithmName="SHA-512" hashValue="BN5gkAsjXqSRg25G9FqOpbTaAjqJmZNEtZ51A+enEWYvMiioYzAk8lfsRXJYm0g7jkQ4RluL6w0XHcBZqFlkZw==" saltValue="SHCZI9K5YeClnD1OYCSAAg=="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3" ma:contentTypeDescription="Create a new document." ma:contentTypeScope="" ma:versionID="1a5e7e95e65680e482d4a309f6553f40">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7cb91252fdfc6e399f1e3f546430167e"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1A568A-5D60-4AED-9966-EA1767D8AB81}">
  <ds:schemaRefs>
    <ds:schemaRef ds:uri="http://schemas.microsoft.com/sharepoint/v3"/>
    <ds:schemaRef ds:uri="http://schemas.microsoft.com/office/2006/documentManagement/types"/>
    <ds:schemaRef ds:uri="http://schemas.microsoft.com/office/infopath/2007/PartnerControls"/>
    <ds:schemaRef ds:uri="3d0c9a16-e260-4e98-bc66-f5c8eee595be"/>
    <ds:schemaRef ds:uri="http://purl.org/dc/terms/"/>
    <ds:schemaRef ds:uri="http://purl.org/dc/elements/1.1/"/>
    <ds:schemaRef ds:uri="http://schemas.openxmlformats.org/package/2006/metadata/core-properties"/>
    <ds:schemaRef ds:uri="261f2976-3b9f-4793-87f4-542afee965f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D453C71-1C84-4480-A91B-B4501AC0F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Connie Dejak</vt:lpstr>
      <vt:lpstr>Janet Ihm</vt:lpstr>
      <vt:lpstr>David Lobo</vt:lpstr>
      <vt:lpstr>Ian Menard</vt:lpstr>
      <vt:lpstr>Denny Palarchio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2023-05-25T15:17:44Z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